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674" activeTab="0"/>
  </bookViews>
  <sheets>
    <sheet name="chip Inf Inicial" sheetId="1" r:id="rId1"/>
  </sheets>
  <definedNames>
    <definedName name="_xlnm._FilterDatabase" localSheetId="0" hidden="1">'chip Inf Inicial'!$A$4:$P$121</definedName>
    <definedName name="_xlnm.Print_Area" localSheetId="0">'chip Inf Inicial'!$A$1:$J$127</definedName>
  </definedNames>
  <calcPr fullCalcOnLoad="1"/>
</workbook>
</file>

<file path=xl/comments1.xml><?xml version="1.0" encoding="utf-8"?>
<comments xmlns="http://schemas.openxmlformats.org/spreadsheetml/2006/main">
  <authors>
    <author>arojas</author>
  </authors>
  <commentList>
    <comment ref="F4" authorId="0">
      <text>
        <r>
          <rPr>
            <b/>
            <sz val="9"/>
            <rFont val="Tahoma"/>
            <family val="2"/>
          </rPr>
          <t>arojas:</t>
        </r>
        <r>
          <rPr>
            <sz val="9"/>
            <rFont val="Tahoma"/>
            <family val="2"/>
          </rPr>
          <t xml:space="preserve">
ex_ Existencia del control 
ef - Efectividad del control </t>
        </r>
      </text>
    </comment>
    <comment ref="G4" authorId="0">
      <text>
        <r>
          <rPr>
            <b/>
            <sz val="9"/>
            <rFont val="Tahoma"/>
            <family val="2"/>
          </rPr>
          <t>Elegir de la lista desplegable</t>
        </r>
      </text>
    </comment>
  </commentList>
</comments>
</file>

<file path=xl/sharedStrings.xml><?xml version="1.0" encoding="utf-8"?>
<sst xmlns="http://schemas.openxmlformats.org/spreadsheetml/2006/main" count="805" uniqueCount="447">
  <si>
    <t>MARCO DE REFERENCIA DEL PROCESO</t>
  </si>
  <si>
    <t>CONTABLE</t>
  </si>
  <si>
    <t>ELEMENTOS DEL MARCO NORMATIVO</t>
  </si>
  <si>
    <t>POLÍTICAS CONTABLES</t>
  </si>
  <si>
    <t>TIPO</t>
  </si>
  <si>
    <t>CALIFICACIÓN</t>
  </si>
  <si>
    <t>TOTAL</t>
  </si>
  <si>
    <t>Ex</t>
  </si>
  <si>
    <t>1.1</t>
  </si>
  <si>
    <t>Ef</t>
  </si>
  <si>
    <t>1.2</t>
  </si>
  <si>
    <t>1.3</t>
  </si>
  <si>
    <t>1.4</t>
  </si>
  <si>
    <t>2.1</t>
  </si>
  <si>
    <t>2.2</t>
  </si>
  <si>
    <t>3.1</t>
  </si>
  <si>
    <t>3.2</t>
  </si>
  <si>
    <t>3.3</t>
  </si>
  <si>
    <t>4.1</t>
  </si>
  <si>
    <t>4.2</t>
  </si>
  <si>
    <t>5.1</t>
  </si>
  <si>
    <t>5.2</t>
  </si>
  <si>
    <t>6.1</t>
  </si>
  <si>
    <t>6.2</t>
  </si>
  <si>
    <t>7.1</t>
  </si>
  <si>
    <t>7.2</t>
  </si>
  <si>
    <t>8.1</t>
  </si>
  <si>
    <t>8.2</t>
  </si>
  <si>
    <t>¿Se cumple con el procedimiento?</t>
  </si>
  <si>
    <t>9.1</t>
  </si>
  <si>
    <t>9.2</t>
  </si>
  <si>
    <t>10.1</t>
  </si>
  <si>
    <t>10.2</t>
  </si>
  <si>
    <t>10.3</t>
  </si>
  <si>
    <t>RECONOCIMIENTO</t>
  </si>
  <si>
    <t>IDENTIFICACIÓN</t>
  </si>
  <si>
    <t>11.1</t>
  </si>
  <si>
    <t>11.2</t>
  </si>
  <si>
    <t>12.1</t>
  </si>
  <si>
    <t>12.2</t>
  </si>
  <si>
    <t>13.1</t>
  </si>
  <si>
    <t>CLASIFICACIÓN</t>
  </si>
  <si>
    <t>14.1</t>
  </si>
  <si>
    <t>15.1</t>
  </si>
  <si>
    <t>REGISTRO</t>
  </si>
  <si>
    <t>16.1</t>
  </si>
  <si>
    <t>16.2</t>
  </si>
  <si>
    <t>17.1</t>
  </si>
  <si>
    <t>17.2</t>
  </si>
  <si>
    <t>18.1</t>
  </si>
  <si>
    <t>18.2</t>
  </si>
  <si>
    <t>19.1</t>
  </si>
  <si>
    <t>19.2</t>
  </si>
  <si>
    <t>20.1</t>
  </si>
  <si>
    <t>20.2</t>
  </si>
  <si>
    <t>MEDICIÓN INICIAL</t>
  </si>
  <si>
    <t>21.1</t>
  </si>
  <si>
    <t>21.2</t>
  </si>
  <si>
    <t>MEDICIÓN POSTERIOR</t>
  </si>
  <si>
    <t>22.1</t>
  </si>
  <si>
    <t>22.2</t>
  </si>
  <si>
    <t>22.3</t>
  </si>
  <si>
    <t>23.1</t>
  </si>
  <si>
    <t>23.2</t>
  </si>
  <si>
    <t>23.3</t>
  </si>
  <si>
    <t>23.4</t>
  </si>
  <si>
    <t>23.5</t>
  </si>
  <si>
    <t>24.1</t>
  </si>
  <si>
    <t>24.2</t>
  </si>
  <si>
    <t>24.3</t>
  </si>
  <si>
    <t>24.4</t>
  </si>
  <si>
    <t>25.1</t>
  </si>
  <si>
    <t>26.1</t>
  </si>
  <si>
    <t>26.2</t>
  </si>
  <si>
    <t>27.1</t>
  </si>
  <si>
    <t>27.2</t>
  </si>
  <si>
    <t>27.3</t>
  </si>
  <si>
    <t>27.4</t>
  </si>
  <si>
    <t>27.5</t>
  </si>
  <si>
    <t>28.1</t>
  </si>
  <si>
    <t>28.2</t>
  </si>
  <si>
    <t>GESTIÓN DEL RIESGO CONTABLE</t>
  </si>
  <si>
    <t>29.1</t>
  </si>
  <si>
    <t>30.1</t>
  </si>
  <si>
    <t>30.2</t>
  </si>
  <si>
    <t>30.3</t>
  </si>
  <si>
    <t>30.4</t>
  </si>
  <si>
    <t>31.1</t>
  </si>
  <si>
    <t>32.1</t>
  </si>
  <si>
    <t>32.2</t>
  </si>
  <si>
    <t>MÁXIMO A OBTENER</t>
  </si>
  <si>
    <t>TOTAL PREGUNTAS</t>
  </si>
  <si>
    <t>PUNTAJE OBTENIDO</t>
  </si>
  <si>
    <t>Porcentaje obtenido</t>
  </si>
  <si>
    <t>Calificación</t>
  </si>
  <si>
    <t>EXISTENCIA (Ex)</t>
  </si>
  <si>
    <t>EFECTIVIDAD (Ef)</t>
  </si>
  <si>
    <t>RESPUESTA</t>
  </si>
  <si>
    <t>VALOR</t>
  </si>
  <si>
    <t>SÍ</t>
  </si>
  <si>
    <t>PARCIALMENTE</t>
  </si>
  <si>
    <t>NO</t>
  </si>
  <si>
    <t>RANGOS DE CALIFICACIÓN DE LA EVALUACIÓN DEL CONTROL INTERNO CONTABLE</t>
  </si>
  <si>
    <t>RANGO DE CALIFICACION</t>
  </si>
  <si>
    <t>CALIFICACIÓN CUALITATIVA</t>
  </si>
  <si>
    <t>DEFICIENTE</t>
  </si>
  <si>
    <t>ADECUADO</t>
  </si>
  <si>
    <t>EFICIENTE</t>
  </si>
  <si>
    <t xml:space="preserve">EXISTENCIA DEL CONTROL </t>
  </si>
  <si>
    <t xml:space="preserve">EFECTIVIDAD DEL CONTROL </t>
  </si>
  <si>
    <t>¿Los criterios de medición de los activos, pasivos, ingresos, gastos y costos se aplican conforme al marco normativo que le corresponde a la entidad?</t>
  </si>
  <si>
    <t>¿Los criterios de medición inicial de los hechos económicos utilizados por la entidad corresponden al marco normativo aplicable a la entidad?</t>
  </si>
  <si>
    <t>¿La entidad ha identificado los receptores de información dentro del proceso contable?</t>
  </si>
  <si>
    <t>¿Los derechos y obligaciones se encuentran debidamente individualizados en la contabilidad, bien sea por el área contable, o bien por otras dependencias?</t>
  </si>
  <si>
    <t>¿Los derechos y obligaciones se miden a partir de su individualización?</t>
  </si>
  <si>
    <t>¿La baja en cuentas es factible a partir de la individualización de los derechos y obligaciones?</t>
  </si>
  <si>
    <t>¿En el proceso de identificación se tienen en cuenta los criterios para el reconocimiento de los hechos económicos definidos en las normas?</t>
  </si>
  <si>
    <t>¿Se realizan revisiones permanentes sobre la vigencia del catálogo de cuentas?</t>
  </si>
  <si>
    <t>¿Se llevan registros individualizados de los hechos económicos ocurridos en la entidad?</t>
  </si>
  <si>
    <t>¿Se utiliza la versión actualizada del Catálogo General de Cuentas correspondiente al marco normativo aplicable a la entidad?</t>
  </si>
  <si>
    <t>¿La entidad ha identificado los proveedores de información dentro del proceso contable?</t>
  </si>
  <si>
    <t>¿En el proceso de clasificación se consideran los criterios definidos en el marco normativo aplicable a la entidad?</t>
  </si>
  <si>
    <t>¿Los hechos económicos se contabilizan cronológicamente?</t>
  </si>
  <si>
    <t>¿Se verifica el registro contable cronológico de los hechos económicos?</t>
  </si>
  <si>
    <t>¿Se verifica el registro consecutivo de los hechos económicos en los libros de contabilidad?</t>
  </si>
  <si>
    <t>¿Los hechos económicos registrados están respaldados en documentos soporte idóneos?</t>
  </si>
  <si>
    <t>¿Se verifica que los registros contables cuenten con los documentos de origen interno o externo que los soporten?</t>
  </si>
  <si>
    <t>¿Se conservan y custodian los documentos soporte?</t>
  </si>
  <si>
    <t>¿Para el registro de los hechos económicos, se elaboran los respectivos comprobantes de contabilidad?</t>
  </si>
  <si>
    <t>¿Los comprobantes de contabilidad se realizan cronológicamente?</t>
  </si>
  <si>
    <t>¿Los comprobantes de contabilidad se enumeran consecutivamente?</t>
  </si>
  <si>
    <t>¿Los libros de contabilidad se encuentran debidamente soportados en comprobantes de contabilidad?</t>
  </si>
  <si>
    <t>¿La información de los libros de contabilidad coincide con la registrada en los comprobantes de contabilidad?</t>
  </si>
  <si>
    <t>En caso de haber diferencias entre los registros en los libros y los comprobantes de contabilidad, ¿se realizan las conciliaciones y ajustes necesarios?</t>
  </si>
  <si>
    <t>¿Existe algún mecanismo a través del cual se verifique la completitud de los registros contables?</t>
  </si>
  <si>
    <t>¿Dicho mecanismo se aplica de manera permanente o periódica?</t>
  </si>
  <si>
    <t>¿Los libros de contabilidad se encuentran actualizados y sus saldos están de acuerdo con el último informe trimestral transmitido a la Contaduría General de la Nación?</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</si>
  <si>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</si>
  <si>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</si>
  <si>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periódica?</t>
  </si>
  <si>
    <t>¿Se verifican los indicios de deterioro de los activos por lo menos al final del periodo contable?</t>
  </si>
  <si>
    <t>¿Se encuentran plenamente establecidos los criterios de medición posterior para cada uno de los elementos de los estados financieros?</t>
  </si>
  <si>
    <t>¿Los criterios se establecen con base en el marco normativo aplicable a la entidad?</t>
  </si>
  <si>
    <t>¿Se identifican los hechos económicos que deben ser objeto de actualización posterior?</t>
  </si>
  <si>
    <t>¿Se verifica que la medición posterior se efectúa con base en los criterios establecidos en el marco normativo aplicable a la entidad?</t>
  </si>
  <si>
    <t>¿La actualización de los hechos económicos se realiza de manera oportuna?</t>
  </si>
  <si>
    <t>¿Se soportan las mediciones fundamentadas en estimaciones o juicios de profesionales expertos ajenos al proceso contable?</t>
  </si>
  <si>
    <t>¿Se cuenta con una política, directriz, procedimiento, guía o lineamiento para la divulgación de los estados financieros?</t>
  </si>
  <si>
    <t>¿Se cumple la política, directriz, procedimiento, guía o lineamiento establecida para la divulgación de los estados financieros?</t>
  </si>
  <si>
    <t>¿Se tienen en cuenta los estados financieros para la toma de decisiones en la gestión de la entidad?</t>
  </si>
  <si>
    <t>¿Se elabora el juego completo de estados financieros, con corte al 31 de diciembre?</t>
  </si>
  <si>
    <t>¿Las cifras contenidas en los estados financieros coinciden con los saldos de los libros de contabilidad?</t>
  </si>
  <si>
    <t>¿Se realizan verificaciones de los saldos de las partidas de los estados financieros previo a la presentación de los estados financieros?</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</si>
  <si>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</si>
  <si>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</si>
  <si>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</si>
  <si>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¿La información financiera presenta la suficiente ilustración para su adecuada comprensión por parte de los usuarios?</t>
  </si>
  <si>
    <t>¿Las notas a los estados financieros cumplen con las revelaciones requeridas en las normas para el reconocimiento, medición, revelación y presentación de los hechos económicos del marco normativo aplicable?</t>
  </si>
  <si>
    <t>¿El contenido de las notas a los estados financieros revela en forma suficiente la información de tipo cualitativo y cuantitativo para que sea útil al usuario?</t>
  </si>
  <si>
    <t>¿En las notas a los estados financieros, se hace referencia a las variaciones significativas que se presentan de un periodo a otro?</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</si>
  <si>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</si>
  <si>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</si>
  <si>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</si>
  <si>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¿Se verifica la consistencia de las cifras presentadas en los estados financieros con las presentadas en la rendición de cuentas o la presentada para propósitos específicos?</t>
  </si>
  <si>
    <t>¿Se presentan explicaciones que faciliten a los diferentes usuarios la comprensión de la información financiera presentada?</t>
  </si>
  <si>
    <t>¿Existen mecanismos de identificación y monitoreo de los riesgos de índole contable?</t>
  </si>
  <si>
    <t>¿Se deja evidencia de la aplicación de estos mecanismos?</t>
  </si>
  <si>
    <t>¿Se ha establecido la probabilidad de ocurrencia y el impacto que puede tener, en la entidad, la materialización de los riesgos de índole contable?</t>
  </si>
  <si>
    <t>¿Se analizan y se da un tratamiento adecuado  a  los  riesgos  de índole contable en forma permanente?</t>
  </si>
  <si>
    <t>¿Los riesgos identificados se revisan y actualizan periódicamente?</t>
  </si>
  <si>
    <t>¿Se han establecido controles que permitan mitigar o neutralizar la ocurrencia de cada riesgo identificado?</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</si>
  <si>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</si>
  <si>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</si>
  <si>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</si>
  <si>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</si>
  <si>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¿Se verifica la ejecución del plan de capacitación?</t>
  </si>
  <si>
    <t>¿Se verifica que los programas de capacitación desarrollados apuntan al mejoramiento de competencias y habilidades?</t>
  </si>
  <si>
    <t>¿Se ha socializado este instrumento con el personal involucrado en el proceso?</t>
  </si>
  <si>
    <t>¿Se ha implementado una política o instrumento (directriz, procedimiento, guía o lineamiento) sobre la identificación de los bienes físicos en forma individualizada dentro del proceso contable de la entidad?</t>
  </si>
  <si>
    <t>¿Existen procedimientos internos documentados que faciliten la aplicación de la política?</t>
  </si>
  <si>
    <t>¿Se tienen identificados los documentos idóneos mediante los cuales se informa al área contable?</t>
  </si>
  <si>
    <t>¿Se socializan estas herramientas con el personal involucrado en el proceso?</t>
  </si>
  <si>
    <t>¿Se socializan las políticas con el personal involucrado en el proceso contable?</t>
  </si>
  <si>
    <t>¿Las políticas establecidas son aplicadas en el desarrollo del proceso contable?</t>
  </si>
  <si>
    <t>¿Las políticas contables responden a la naturaleza y a la actividad de la entidad?</t>
  </si>
  <si>
    <t>¿Las políticas contables propenden por la representación fiel de la información financiera?</t>
  </si>
  <si>
    <t>¿La entidad ha definido las políticas contables que debe aplicar para el reconocimiento, medición, revelación y presentación de los hechos económicos de acuerdo con el marco normativo que le corresponde aplicar?</t>
  </si>
  <si>
    <t>¿Se socializan estos instrumentos de seguimiento con los responsables?</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</si>
  <si>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</si>
  <si>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</si>
  <si>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¿Se verifica la individualización de los bienes físicos?</t>
  </si>
  <si>
    <t>¿Se socializan estas directrices, guías o procedimientos con el personal involucrado en el proceso?</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</si>
  <si>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</si>
  <si>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</si>
  <si>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¿Se socializa esta directriz, guía, lineamiento, procedimiento o instrucción con el personal involucrado en el proceso?</t>
  </si>
  <si>
    <t>¿Se verifica el cumplimiento de esta directriz, guía, lineamiento, procedimiento o instrucción?</t>
  </si>
  <si>
    <t>¿Se cuenta con una directriz, procedimiento, guía, lineamiento o instrucción para la presentación oportuna de la información financiera?</t>
  </si>
  <si>
    <t>¿Se cumple con la directriz, guía, lineamiento, procedimiento o instrucción?</t>
  </si>
  <si>
    <t>¿Existe un procedimiento para llevar a cabo, en forma adecuada, el cierre integral de la información producida en las áreas o dependencias que generan hechos económicos?</t>
  </si>
  <si>
    <t>¿Se socializa este procedimiento con el personal involucrado en el proceso?</t>
  </si>
  <si>
    <t>¿La entidad tiene implementadas directrices, procedimientos, guías o lineamientos para realizar periódicamente inventarios y cruces de información, que le permitan verificar la existencia de activos y pasivos?</t>
  </si>
  <si>
    <t>¿Se socializan las directrices, procedimientos, guías o lineamientos con el personal involucrado en el proceso?</t>
  </si>
  <si>
    <t>¿Se cumple con estas directrices, procedimientos, guías o lineamientos?</t>
  </si>
  <si>
    <t>¿Se tienen establecidas directrices, procedimientos, instrucciones, o lineamientos sobre análisis, depuración y seguimiento de cuentas para el mejoramiento y sostenibilidad de la calidad de la información?</t>
  </si>
  <si>
    <t>¿Se socializan estas directrices, procedimientos, instrucciones, o lineamientos con el personal involucrado en el proceso?</t>
  </si>
  <si>
    <t>¿Existen mecanismos para verificar el cumplimiento de estas directrices, procedimientos, instrucciones, o lineamientos?</t>
  </si>
  <si>
    <t>¿Se elaboran y presentan oportunamente los  estados financieros a los usuarios de la información financiera?</t>
  </si>
  <si>
    <t>¿Se establecen instrumentos (planes, procedimientos, manuales, reglas de negocio,    guías,    etc.)    para   el seguimiento al cumplimiento de los planes de mejoramiento derivados de los hallazgos de auditoría interna o externa?</t>
  </si>
  <si>
    <t>¿El análisis, la depuración y el seguimiento de cuentas se realiza permanentemente o por lo menos periódicamente?</t>
  </si>
  <si>
    <t>¿Se evidencia por medio de flujogramas, u otra técnica o mecanismo, la forma como circula la información hacia el área contable?</t>
  </si>
  <si>
    <t>¿Se cuenta con una directriz, guía o procedimiento para realizar las conciliaciones de las partidas más relevantes, a fin de lograr una adecuada identificación y medición?</t>
  </si>
  <si>
    <t>¿Para la identificación de los hechos económicos, se toma como base el marco normativo aplicable a la entidad?</t>
  </si>
  <si>
    <t>CALIFICACION CUANTITATIVA</t>
  </si>
  <si>
    <t>RENDICIÓN DE CUENTAS E INFORMACIÓN A PARTES INTERESADAS</t>
  </si>
  <si>
    <t>PRESENTACIÓN DE ESTADOS FINANCIEROS</t>
  </si>
  <si>
    <t xml:space="preserve">ETAPAS DEL PROCESO CONTABLE </t>
  </si>
  <si>
    <t>promedio bloques</t>
  </si>
  <si>
    <t>promerio 32 criterios</t>
  </si>
  <si>
    <t>POR TIPO  ex y ef</t>
  </si>
  <si>
    <t>N.A</t>
  </si>
  <si>
    <t>Sin Cambios</t>
  </si>
  <si>
    <t>Se recomienda incluir en el PIC las actividades vinculadas con este criterio, a través del desarrollo de las agendas de capacitación desarrolladas por las entidades externas tales como la Contaduría General de la Nación, DAFP, entre otras; de tal manera que se garantice una permanente actualización de los servidores vinculados al proceso contable</t>
  </si>
  <si>
    <t>MONITOREO 1 LÍNEA DE DEFENSA A CORTE DICIEMBRE DE 2020</t>
  </si>
  <si>
    <t>VERIFICACION  DE CONTROL INTERNO - CORTE DICIEMBRE DE 2020</t>
  </si>
  <si>
    <t>OBSERVACIONES  Y RECOMENDACIÓNES
CORTE DICIEMBRE DE 2020</t>
  </si>
  <si>
    <t xml:space="preserve">
Ef</t>
  </si>
  <si>
    <t>N.A.</t>
  </si>
  <si>
    <t>De la verificación realizada al balance de prueba aportado como evidencia, se observa que se individualizan los derechos y obligaciones de la entidad (rubros 13 y 24)</t>
  </si>
  <si>
    <t>De la verificación realizada al balance de prueba aportado como evidencia, se observa que se cumple con el criterio evaluado.</t>
  </si>
  <si>
    <t>Conforme la validación realizada por la OCI,  a través de  los aplicativos de Bogotá Consolida de la Secretaría Distrital de Hacienda y del  aplicativo CHIP de la Contaduría General de la Nación se  observa que se cumple con el criterio evaluado.</t>
  </si>
  <si>
    <t>Se evidencia a través de los seguimientos trimestrales que deben reportar las áreas sobre su gestión de riesgos y la evaluación realizada por la OCI en el marco de su Plan Anual de Auditorias</t>
  </si>
  <si>
    <t>Se da cumplimiento de lo normado a través de la gestión adelantada de identificación, análisis y evaluación del riesgo, los cuales se encuentran registrados en el Mapa de riesgos institucional</t>
  </si>
  <si>
    <t>Se evidencia su cumplimiento a través del  Mapa de Riesgos Institucional, en lo que refiere al plan de tratamiento del riesgos.</t>
  </si>
  <si>
    <t>A través de la Dirección Distrital de Contabilidad,  se consolida la contabilidad de Bogotá, la cual se conforma de todos los entes que reportan;  por tanto es la DDC de Bogotá la que calcula estos indicadores financieros.</t>
  </si>
  <si>
    <t>De acuerdo a lo expuesto en el monitoreo y a la verificación realizada al documento Manual de Políticas Contables, se observa que éstas se articulan con el que hacer de la entidad.</t>
  </si>
  <si>
    <t xml:space="preserve">De acuerdo a lo expuesto en el monitoreo y a lo observado en el documento Manual de Políticas Contables, se evidencia que los lineamientos establecidos buscan garantizar que los estados contables de la entidad representen fielmente la información financiera. </t>
  </si>
  <si>
    <t>Conforme lo reportado por la 1a. Línea de defensa, la entidad estableció lineamientos para dar cumplimiento al criterio evaluado, a través de los documentos Manual de Políticas Contables, Procedimiento Gestión Contable e Instructivo Elaboración de Estados Financieros.</t>
  </si>
  <si>
    <t>De conformidad con lo reportado por la 1a. Línea de defensa y de la verificación realizada al Manual de Políticas Contables así como a la evidencia aportada, se observa  que se cuenta con un lineamiento al interior de la entidad para llevar a cabo los cierres contables.</t>
  </si>
  <si>
    <t>De conformidad con lo reportado por la 1a. Línea de defensa, los lineamientos se encuentran establecidos en el procedimiento Manejo y Control de Bienes y en el Instructivo Toma Física de Inventarios</t>
  </si>
  <si>
    <t>Se establecen a través del Manual de Políticas Contables (Numeral 7.2, literal F) y en las funciones del  Comité Técnico de Sostenibilidad Contable, tal como lo reporta la 1a. Línea de defensa.</t>
  </si>
  <si>
    <t>Conforme lo reporta la 1a línea de defensa, se identifican los proveedores a través de la caracterización del proceso de Gestión Financiera y en el procedimiento de gestión contable.</t>
  </si>
  <si>
    <t>De acuerdo a lo reportado por la 1a. Línea de defensa y lo observado por la OCI en el documento Caracterización Proceso Gestión Financiera, se evidencia que identifican los receptores de la información originada por el área contable</t>
  </si>
  <si>
    <t>De la verificación realizada al Manual de Políticas Contables, se observa que la entidad  identifican los criterios de reconocimiento inicial y posterior que afectan la gestión contable de la entidad, conforme lo reporta la 1a. Línea de defensa.</t>
  </si>
  <si>
    <t>Teniendo en cuenta lo reportado por la 1a. Línea de defensa así como la evidencia aportada, se observa que la contabilidad de la entidad registra de manera individual las transacciones y operaciones realizadas.</t>
  </si>
  <si>
    <t>De la verificación realizada a los estados financieros publicados, así como las correspondientes revelaciones y lo expuesto por la 1a. línea de defensa: "... la estructura de la información generada por el sistema de información (V Summer) desglosada en Clase, Grupos, Cuentas, Subcuentas, Libros Auxiliares y Terceros", se evidencia el cumplimiento del criterio evaluado.</t>
  </si>
  <si>
    <t>Teniendo en cuenta lo reportado por la 1a. Línea de defensa y considerando que los sistemas de información aportan automáticamente o a través de interfaces a la contabilidad general, se evidencia que cada hecho económico registrado se encuentra respaldado con el comprobante correspondiente</t>
  </si>
  <si>
    <t>Conforme la información se registra automáticamente a través de los sistemas de información implementados en la entidad que aportan a Contabilidad; se evidencia que la información es coherente entre los libros de contabilidad y los comprobantes de contabilidad.</t>
  </si>
  <si>
    <t xml:space="preserve">De la verificación realizada al  Procedimiento Gestión Contable, y tal como lo registra la 1a. línea de defensa en el monitoreo;  se observa que se establece un control relacionado con la verificación de los registros contables de la entidad, no obstante no se identifica de manera clara como se lleva a cabo  la verificación de la completitud de los mismos.
</t>
  </si>
  <si>
    <t xml:space="preserve">Se evidencia a través del reporte de la información contable que entrega la entidad a los diferentes entes de control y supervisión interna y externa y de los soportes aportados por la 1a. Línea de defensa.
</t>
  </si>
  <si>
    <t>Conforme lo registrado por la 1a. Línea de defensa así como en lo observado por la OCI en el Manual de Políticas Contables se observa que se cumple con el criterio evaluado.</t>
  </si>
  <si>
    <t>De acuerdo a la evidencia aportada y a lo registrado en el ejercicio de monitoreo realizado por la 1a. Línea de defensa, se  aplican diferentes controles para garantizar que la información sea coherente respecto a los saldos a reportar (Conciliaciones, certificación de la información reportada, sistemas de información)</t>
  </si>
  <si>
    <t>Se evidencia su cumplimiento a través del  Mapa de Riesgos Institucional, en lo que refiere al plan de tratamiento del riesgos, así como en los ejercicios de monitoreo realizados por la 1a y 2a línea de defensa y en el seguimiento llevado a cabo por la 3a línea de defensa</t>
  </si>
  <si>
    <t>Se evidencia su cumplimiento a través del  Mapa de Riesgos Institucional, en los ejercicios de monitoreo trimestral realizados por la 1a y 2a línea de defensa y en el seguimiento llevado a cabo por la 3a línea de defensa</t>
  </si>
  <si>
    <t>El cumplimiento del Manual de Funciones, y la implementación de los procesos y procedimientos se verifica   por el líder de proceso, mediante el seguimiento al Plan de acción de la  dependencia, y  los informes de evaluación del desempeño, en  los se establece  compromisos  de acuerdo  a las funciones asignadas.
Adicionalmente la OCI realiza el seguimiento de Evaluación por Dependencias a través del cual se evidencia el cumplimiento del plan de acción de éstas. Sobre este aspecto es importante señalar que de la verificación realizada en la vigencia 2020, el proceso de Gestión Financiera no formulo acciones en su PAD.</t>
  </si>
  <si>
    <t>Se valida a través de sistema de información Vsummer y se lleva a cabo por medio de las alertas generadas desde este mismo aplicativo.</t>
  </si>
  <si>
    <t>|</t>
  </si>
  <si>
    <t>Se socializo el 10 de septiembre expediente  202124000201100001E radicado 20212400081243</t>
  </si>
  <si>
    <t xml:space="preserve">De conformidad con lo establecido en el Manual de Políticas Contables; en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</si>
  <si>
    <t xml:space="preserve">El MANUAL DE POLÍTICAS CONTABLES (gf-mn-01_manual_de_politicas_contables_v2_10022021)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(gf-pd-01_procedimiento_gestion_contable_v11_31082021),  y el Instructivo Elaboración Estados Financieros  (gf-in-02_instructivo_cumplimiento_obligaciones_tributarias_v3_12052020_0) </t>
  </si>
  <si>
    <t xml:space="preserve">A través del Numeral 7.1 Controles Administrativos, literal d. Actividades de Cierre al final del período contable, incluido en el MANUAL DE POLÍTICAS CONTABLES (gf-mn-01_manual_de_politicas_contables_v2_10022021),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t>
  </si>
  <si>
    <t>La verificación del cumplimiento de lo establecido en el manual y los procedimientos relacionados, se realiza en el desarrollo de los Comités de Sostenibilidad Contable. Se aporta evidencia de las actas del comité vigencia 2021 expediente 202124000201100001E</t>
  </si>
  <si>
    <t>A través de la Caracterización del Proceso Gestión Financiera  (gf-ca-01_caracterizacion_gestion_financiera_v5_3108202) V, se evidencia que se identifican usuarios  tanto internos como externos en cada uno de los ciclos del PHVA, receptores de los productos gestionados en el proceso contable</t>
  </si>
  <si>
    <t>A través del MANUAL DE POLÍTICAS CONTABLES (gf-mn-01_manual_de_politicas_contables_v2_10022021),  se evidencia que la entidad  establece  criterios de medición posterior de los hechos económicos, los cuales  corresponden al marco normativo aplicable en la FUGA.</t>
  </si>
  <si>
    <t>Los hechos económicos que deben ser objeto de actualización posterior  de cada uno de los elementos de los estados financieros se encuentran documentados través del MANUAL DE POLÍTICAS CONTABLES (gf-mn-01_manual_de_politicas_contables_v2_10022021).</t>
  </si>
  <si>
    <t xml:space="preserve">Durante la vigencia 2021  la entidad elaboró y presentó de manera oportuna los estados financieros de conformidad con la normatividad aplicable, tanto interna como externa. 
Entes de control  (Contraloría/Anual): Se evidencia a través del reporte de la Cuenta Anual, </t>
  </si>
  <si>
    <t xml:space="preserve">Se evidencia a través del MANUAL DE POLÍTICAS CONTABLES (gf-mn-01_manual_de_politicas_contables_v2_10022021) Numeral 7.2 CONTROLES OPERATIVOS, literal  d. Presentación de Información Contable:  "La FUNDACION GILBERTO ALZATE AVENDAÑO, preparará y presentará mensualmente los estados contables con base en la información reportada por las áreas de gestión." y literal e. Publicación de los estados contables,  "... publicará mensualmente en las carteleras institucionales el Balance General y el Estado de Actividad Financiera, Económica, Social y Ambiental a nivel de cuenta y trimestralmente en la página Web de la entidad.".  
</t>
  </si>
  <si>
    <t xml:space="preserve">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</si>
  <si>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No se evidencia la implementación de Indicadores Financieros en la gestión contable de la entidad. Si bien es cierto éstos no se encuentran documentados normativamente, son criterios que evalúa la Contaduría General de la Nación a través de la información y que hacen parte de la etapa de análisis, interpretación y comunicación de la información contable de la entidad.</t>
  </si>
  <si>
    <t>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t>
  </si>
  <si>
    <t>El MANUAL DE POLITICAS CONTABLES (gf-mn-01_manual_de_politicas_contables_v2_10022021) de la FUGA, de manera general y específicamente en el numeral 6 POLÍTICAS CONTABLES y 7 ELABORACIÓN DE LOS ESTADOS CONTABLES,  propenden por la representación fiel de la información financiera.</t>
  </si>
  <si>
    <t>Si, la entidad cuenta con una Política de Gestión del Riesgo V3 2021,se tiene identificado, existe matriz de la entidad donde se un riesgo el cual es Entrega inoportuna de la información financiera.</t>
  </si>
  <si>
    <t>Si, la individualización de los bienes físicos, se evidencia en el  módulo de almacén con el registro individual de  cada uno de los elementos muebles e inmuebles de la Entidad.  El responsable de Almacén realiza las validaciones  contra la información de la toma física de inventarios.
De otra parte, en contabilidad se registran valores agregados a nivel de grupos de inventarios, los cuales son conciliados mensualmente entre las dos áreas.    
La información  de las conciliaciones  y ajustes, se encuentra disponible para consulta en Acta de Reunión de Almacén y anexos,  expediente 202124001800400002E</t>
  </si>
  <si>
    <t>Se realiza de manera automática a través de la parametrización de cada uno de los comprobantes generados desde el Sistema de Información,</t>
  </si>
  <si>
    <t xml:space="preserve">En el transcurso del año se ha realizado dos socializaciones una el  10 de septiembre donde se socializaron todos los procesos, procedimientos y manuales del área financiera y otra el 5 de noviembre donde se socializó el Plan de sostenibilidad contable (gf-ftpl-01_plan_de_sosteniblidad_contable_v1_31082021), la creación de terceros y la importancia de que se generen flujos de información a contabilidad en las operaciones reciprocas expediente  202124000201100001E  </t>
  </si>
  <si>
    <t>En el Manual de Políticas Contables (manual_de_politicas_contables_v2_10022021) y el Procedimiento de Gestión contable (gf-pd-01_procedimiento_gestion_contable_v11_31082021)se encuentra el mecanismo implementado por la entidad  tendiente a facilitar el flujo de información relativo a los hechos económicos originados en cualquier dependencia</t>
  </si>
  <si>
    <t>El Manual de Políticas Contables (gf-mn-01_manual_de_politicas_contables_v2_10022021)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Adicionalmente en el plan de sostenibilidad contable (gf-ftpl-01_plan_de_sosteniblidad_contable_v1_31082021) describe cada actividad los documentos idóneos que se debe remitir información a contabilidad.</t>
  </si>
  <si>
    <t xml:space="preserve">En nuestro manual de funciones Existe segregación de funciones   (Resolución 195 de 2017)  con los cargos: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Adicionalmente en el procedimiento de gestión contable (gf-pd-01_procedimiento_gestion_contable_v11_31082021) se puede evidenciar las actividades y responsabilidades  que tiene el profesional universitario y el profesional especializado 
</t>
  </si>
  <si>
    <t xml:space="preserve">En el área se de contabilidad se da cumplimiento a lo establecido en los manuales procesos y procedimiento </t>
  </si>
  <si>
    <t>La FUGA  tiene documentada la realización periódica  de inventarios y cruces de información, que le permitan verificar la existencia de activos y pasivos,  a través de:
a. procedimiento Manejo y Control de Bienes (rf-pd-01_manejo_control_bienes_v11_30092021) en las actividades 2, 6, 11 y 15
b, gf-pd-01_procedimiento_gestion_contable_v11_31082021, actividad 4</t>
  </si>
  <si>
    <t>A través de la Resolución 127 del 10/08/2016 la entidad implementa el Comité de Sostenibilidad Contable que en su Artículo 3 Funciones del Comité Técnico de Sostenibilidad Contable, numeral 2 establece: "Aprobación de los ajustes contables, derechos y obligaciones, generados con ocasión del proceso de depuración contable..." y el MANUAL DE POLÍTICAS CONTABLES (gf-mn-01_manual_de_politicas_contables_v2_10022021) en su numeral 7.2 CONTROLES OPERATIVOS literal f. DEPURACIÓN CONTABLE PERMANENTE: "La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</si>
  <si>
    <t xml:space="preserve">A través de la Caracterización del Proceso Gestión Financiera  (gf-ca-01_caracterizacion_gestion_financiera_v5_3108202)1se evidencia que se identifican proveedores tanto internos como externos en cada uno de los ciclos del PHVA, 
En el procedimiento de gestión contable (gf-pd-01_procedimiento_gestion_contable_v11_31082021) .Información recibida de recursos humanos,  se identifica el proveedor de la información relativa a la nomina y sus gastos asociados,
En la actividad 3,5 contabilización registro procesos judiciales, se identifica a la oficina Jurídica como proveedor del estado de e procesos judiciales
</t>
  </si>
  <si>
    <t>Es factible por cuanto al tener incivilizados los derechos y obligaciones se cuenta con la trazabilidad para determinar la baja o no de las partidas que la constituyen.
Durante a la fecha  no se presentaron bajas</t>
  </si>
  <si>
    <t>Para la elaboración del MANUAL DE POLITICAS CONTABLES (gf-mn-01_manual_de_politicas_contables_v2_10022021)se tuvieron encuentra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t>
  </si>
  <si>
    <t>Para el proceso de identificación se siguió los lineamientos establecidos en el  MANUAL DE POLITICAS CONTABLES  (gf-mn-01_manual_de_politicas_contables_v2_10022021), se identifican los criterios de reconocimiento inicial y posterior que afectan la gestión contable de la entidad.</t>
  </si>
  <si>
    <t>Si se utiliza la versión actualizada del catalogo  general de cuentas y se evidencia, a través de la información publicada en la página web de la entidad - Link de Transparencia,(https://fuga.gov.co/estados-financieros-fuga-2021) que los mismos corresponden a la estructura dispuesta en el CATÁLOGO GENERAL DE CUENTAS para entidades de Gobierno, publicado por la Contaduría General de la Nación según resolución 620 de 2015 "Por la cual se incorpora el Catálogo General de Cuentas al Marco normativo para entidades de gobierno" y su ultimas versiones actualizado según lo dispuesto en las Resoluciones 079  y 081  de 2021 (CGC Versión 2015.12)
Adicionalmente con la validación que  realiza las plataforma Chip con ocasión del reporte trimestral ya que si no cumple con la estructura o si hay cuentas no vigentes no deja cargar la información.</t>
  </si>
  <si>
    <t>El MANUAL DE POLÍTICAS CONTABLES (gf-mn-01_manual_de_politicas_contables_v2_10022021) Versión 3, de fecha 10/02/2021 establece en el numeral 7.2. CONTROLES OPERATIVOS, lo relacionado con a. Verificación y Conciliación de Información Contable , b) Conciliaciones Bancarias y c) operaciones reciprocas, a través de los cuales se da lineamientos para la realización de las conciliaciones de las partidas más relevantes, a fin de lograr una adecuada identificación y medición. Adicionalmente el Procedimiento de Gestión contable gf-pd-01_procedimiento_gestion_contable_v11_31082021 está el que se deben hacer las respectivas conciliaciones: Conciliaciones con talento humano Expediente Orfeo 202124001800400001ERecursos físicos radicado Orfeo  202124001800400002EConciliaciones Bancarios Expediente Orfeo 202124001800200001E Conciliaciones Reciprocas Expediente Orfeo 202124001800300001E</t>
  </si>
  <si>
    <t>Si se verifica a aplicación de estas directrices y las evidencias quedan radicadas en Orfeo
Conciliaciones con talento humano Expediente Orfeo 202124001800400001E
Recursos físicos radicado Orfeo  202124001800400002E
Conciliaciones Bancarios Expediente Orfeo 202124001800200001E 
Conciliaciones Reciprocas Expediente Orfeo 202124001800300001E</t>
  </si>
  <si>
    <t>SI se  cumple con estas directrices, procedimientos, guías o lineamientos ya que se realizan periódicamente:
a. Conciliación del inventario registrado en el Sistema de Información Vigente - Aplicativo de Inventario de Almacén contra el inventario físico 
b. Conciliación almacén -  contabilidad. Expediente Orfeo Recursos físicos radicado Orfeo  202124001800400002E
c. Realización Inventario físico 2021 202127003101200001E</t>
  </si>
  <si>
    <t>Se valida a través de los reportes que realiza la entidad de su información contable,  en los aplicativos de Bogotá Consolida de la Secretaría Distrital de Hacienda y del  aplicativo CHIP de la Contaduría General de la Nación. 
Pues si no tiene la estructura del plan de cuentas no se puede suministrar o enviar  la información a esta entidades de control ya que los validadores de estas  no la dejan presentar. Adicionalmente se consulta la página de la CGN en Link www.contaduria.gov.co/catalogo-general-de-cuentas,</t>
  </si>
  <si>
    <t>La entidad registra de maniera individualizados los hechos económicos y lo evidencia los  Libros Auxiliares que genera el aplicativos de  Contabilidad (V Summer)
expediente Orfeo 202124003700300001E</t>
  </si>
  <si>
    <t xml:space="preserve">En el proceso de clasificación se consideran los criterios definidos en el marco normativo aplicable a la entidad los cuales fueron adoptados en el Manual de Políticas Contables(gf-mn-01_manual_de_politicas_contables_v2_10022021) y Se evidencia a través de la estructura de la información generada por el sistema de información (V Summer) desglosada en Clase, Grupos, Cuentas, Subcuentas, Libros Auxiliares y Terceros  </t>
  </si>
  <si>
    <t>Los hechos económicos e  la FUGA son registrados con  documentos soporte idóneo los mismos están establecidos en el Plan de sostenibilidad contable (gf-ftpl-01_plan_de_sosteniblidad_contable_v1_1082021) en este plan se describe las actividades, los documentos y la forma que deben allegar a contabilidad las diferentes áreas ( Gestión del Talento Humanos-Recursos Físicos-Tesorería-Presupuesto-Oficina Asesora Jurídica y los supervisores) los respectivos soportes para su registro contable,</t>
  </si>
  <si>
    <t>La entidad conserva y custodia los documentos soportes a través del Sistema ORFEO.  Lo cual es coherente con la política de cero papel, en el marco del piloto de Oficina “Cero Papel” implementado desde el 23 de junio de 2020 a través de la Circular 014 de 2020, complementada con la Circular 021 de 2020, 
expediente Orfeo 202128004600100001E - 202013002000900026E</t>
  </si>
  <si>
    <t>Todos los hechos económicos  se registran en comprobantes de contabilidad, ya sea de manera manual o forma automática en el sistema de información, de conformidad con la parametrización de cada documento contable y se elaboran de conformidad con el hecho económico que lo genera, ejemplo comprobantes de egreso, ingreso, ordenes de pago, nomina, etc.,</t>
  </si>
  <si>
    <t>La Contabilidad en la FUGA se lleva mediante un aplicativo contable (vsummer) y el registro primario se hace en los comprobantes de contabilidad, y el sistema con la información  registrada en estos comprobantes genera automáticamente los respectivos libros auxiliares; por lo tanto es razonable, coherente y verificable afirmar que la información registrada en los libros de contabilidad coinciden con los comprobantes de contabilidad.</t>
  </si>
  <si>
    <t>La transmisión de los informes  a la Contaduría General de la Nación, se hace con la información contable que suministra el aplicativo, la cual no se genera hasta cuando no se ha surtido la verificación  de la información allí registrada.  
Se aporta como evidencia  balance de prueba expediente  Orfeo Expediente 202124003700400001E  y estados financieros expediente Orfeo 202124002700200001E</t>
  </si>
  <si>
    <t>A través del MANUAL DE POLÍTICAS CONTABLES (gf-mn-01_manual_de_politicas_contables_v2_10022021), se evidencia que la entidad  cuenta los  criterios de medición de los hechos económicos establecidos para las cuentas por cobrar, los inventarios, propiedad planta y equipo, activos intangibles, activos y pasivos contingentes los cuales  corresponden al marco normativo aplicable en la FUGA.</t>
  </si>
  <si>
    <t>Los criterios para   Medición  Posterior  de cada uno de los elementos de los estados financieros, documentados través del MANUAL DE POLÍTICAS CONTABLES (gf-mn-01_manual_de_politicas_contables_v2_10022021) se establecieron con  base en la  normatividad aplicable como se evidencia en las notas a los estados financieros de diciembre 2020. link https://fuga.gov.co/estados-financieros-fuga-2020</t>
  </si>
  <si>
    <t>Se evidencia a través la aplicación de las políticas contables establecidas en el MANUAL DE POLITICAS CONTABLES (gf-mn-01_manual_de_politicas_contables_v2_10022021) y en las políticas transversales .
En lo que va corrido del periodo evaluado  no se presentaron situaciones que implicaran juicios profesionales de expertos ajenos,</t>
  </si>
  <si>
    <t>La  entidad publica mensualmente los estados financieros en la pagina web de la entidad link https://fuga.gov.co/estados-financieros-fuga-2021,
El reporte  de estados financieros en los aplicativos  CHIP de la Contaduría General de la Nación, Bogotá Consolida, y Sivicof, se presentaron de conformidad con los lineamientos establecidos en la entidad  en el MANUAL DE POLÍTICAS CONTABLES (gf-mn-01_manual_de_politicas_contables_v2_10022021)y  el Instructivo Elaboración Estados (gf-in-03_instructivo_elaboracion_estados_financieros_v3_12052020_1)</t>
  </si>
  <si>
    <t>De conformidad con la publicación en la página web de la entidad - link https://fuga.gov.co/estados-financieros-fuga-2020, de los estados financieros  al corte vigencia diciembre de 2020, se observa que se  incluye:  ; , Balance General,  Estado de Actividad Financiera, Económica, Social y Ambiental, Estado de cambios en el patrimonio y Notas a los Estados Contables,  con lo cual se da cumplimiento a lo establecido en la Resolución 706 de 2016  "Por la cual se establece la información a reportar, requisitos y plazos de envío a la Contaduría General de la Nación". Artículo 23. Información que corresponde a lo publicado en el Sistema CHIP de la Contaduría General de la Nación, lo anterior de conformidad con la validación realizada directamente en el siguiente link https://www.chip.gov.co/schip_rt/index.jsf
Es de aclarar que el estado de flujos de efectivo para el cierre 2020 es voluntario su obligatoriedad empieza con los estados financieros con corte diciembre 31 de 2023</t>
  </si>
  <si>
    <t>De acuerdo a la información contable reportada a los entes de control y supervisión, la certificación del contador en los estados financieros publicados y la validación por parte de contabilidad para el cierre de los ejercicios mensuales y el anual, se observa que los saldos presentados en los estados financieros coinciden con los libros de contabilidad.</t>
  </si>
  <si>
    <t>La entidad a través de los estados financieros publicados en su página web link https://www.fuga.gov.co/estados-financieros-fuga-2021, presenta a los usuarios la información financiera de la FUGA,  se incluye el documento comentarios a los estados financieros  se presentan las aclaraciones o ilustración de las principales variaciones dando cumplimiento a  Resolución No. 533 de 2015 y sus modificatorias.</t>
  </si>
  <si>
    <t>Se evidencia a través de los seguimientos trimestrales en la matriz de riesgos y se reporta a la oficina asesora de planeación.</t>
  </si>
  <si>
    <t>Sí, se establecido la probabilidad, ocurrencia e impacto del riesgo identificado. El cual tiene establecido un  control y un plan de tratamiento. Se puede consultar el link https://intranet.fuga.gov.co/mapa-de-riegos-por-procesos (Mapa de Riesgos 2021)</t>
  </si>
  <si>
    <t>Sí, se revisan y se monitorea trimestralmente no se ha actualizaciones recientes, la metodología ha cambiado y de acuerdo a lo programado institucionalmente se actualizarán en la vigencia 2022.</t>
  </si>
  <si>
    <t>si, Las personas involucradas en el proceso contable están capacitadas para identificar los hechos económicos propios de la Entidad que tienen impacto contable ya que cumplen el perfil establecido para desempeñar cada cargo</t>
  </si>
  <si>
    <t>Se socializó el 10 de septiembre expediente  202124000201100001E radicado 20212400081243</t>
  </si>
  <si>
    <r>
      <t xml:space="preserve">1.0 </t>
    </r>
    <r>
      <rPr>
        <u val="single"/>
        <sz val="14"/>
        <rFont val="Arial"/>
        <family val="2"/>
      </rPr>
      <t>&lt;</t>
    </r>
    <r>
      <rPr>
        <sz val="14"/>
        <rFont val="Arial"/>
        <family val="2"/>
      </rPr>
      <t xml:space="preserve"> CALIFICACION &lt;3.0</t>
    </r>
  </si>
  <si>
    <r>
      <t xml:space="preserve">3.0 </t>
    </r>
    <r>
      <rPr>
        <u val="single"/>
        <sz val="14"/>
        <rFont val="Arial"/>
        <family val="2"/>
      </rPr>
      <t>&lt;</t>
    </r>
    <r>
      <rPr>
        <sz val="14"/>
        <rFont val="Arial"/>
        <family val="2"/>
      </rPr>
      <t xml:space="preserve"> CALIFICACION &lt;4.0</t>
    </r>
  </si>
  <si>
    <r>
      <t xml:space="preserve">4.0 </t>
    </r>
    <r>
      <rPr>
        <u val="single"/>
        <sz val="14"/>
        <rFont val="Arial"/>
        <family val="2"/>
      </rPr>
      <t>&lt;</t>
    </r>
    <r>
      <rPr>
        <sz val="14"/>
        <rFont val="Arial"/>
        <family val="2"/>
      </rPr>
      <t xml:space="preserve"> CALIFICACION </t>
    </r>
    <r>
      <rPr>
        <u val="single"/>
        <sz val="14"/>
        <rFont val="Arial"/>
        <family val="2"/>
      </rPr>
      <t>&lt;</t>
    </r>
    <r>
      <rPr>
        <sz val="14"/>
        <rFont val="Arial"/>
        <family val="2"/>
      </rPr>
      <t>5.0</t>
    </r>
  </si>
  <si>
    <r>
      <t xml:space="preserve">¿Los criterios de medición de los </t>
    </r>
    <r>
      <rPr>
        <u val="single"/>
        <sz val="14"/>
        <rFont val="Arial"/>
        <family val="2"/>
      </rPr>
      <t>activos, pasivos, ingresos, gastos y costos</t>
    </r>
    <r>
      <rPr>
        <sz val="14"/>
        <rFont val="Arial"/>
        <family val="2"/>
      </rPr>
      <t xml:space="preserve"> contenidos en el marco normativo aplicable a la entidad, son de conocimiento del personal involucrado en el proceso contable?</t>
    </r>
  </si>
  <si>
    <t>La entidad tiene establecido el plan de mejoramiento por procesos el cual recoge las acciones correctivas o de mejora que se levantan derivadas de hallazgos internos o de ejercicios de autoevaluación enl os proceso, dicho plan  se publicado en el  link de transparencia en  https://fuga.gov.co/transparencia/planes-mejoramiento
De otro lado también se formula el plan de mejoramiento institucional que se deriva de las acciones levantadas derivadas de los hallazgos en el ejercicio de auditoría de regularidad de la Contraloría, a la fecha se suscribió el mencionado plan, resultado de la auditoría PAD 2020 Ver:  https://drive.google.com/drive/u/1/folders/14UzYu533EtAkdP-mN6vB1_COyBIR9r2x
A31de octubre se encontraba vigente el PMI, derivado de la auditoría PAD 2019, publicado en;https://fuga.gov.co/transparencia/planes-mejoramiento
Plan de Mejoramiento Institucional
2020
Archivo Plan de mejoramiento Contraloría - Noviembre/ 2020</t>
  </si>
  <si>
    <t>Sí, desde la OAP se socializó a través del sistema Orfeo a   la líder de proceso (Subdirectora de gestión Corporativa), quien también  socializó con líderes operativos de los procesos, el plan de mejoramiento por prcoeso en Vr 13 originada por ajustes a la programación socializados, a, dicha información puede consultarse en Orfeo  20212000090853, a través de la pestaña histórico. De igual manera esta información es socializada en link de transparencia para la consulta.
De otro lado a través de correo electrónico del 10/12/2021  se socializó con los resopnsables operativos de las acciones levantadas en el PMI, auditoría PAD2020, el mencionado plan para la ejecución, seguimiento y monitoreo correspondiente por parte de dichos responsables Ver correo enviado: https://drive.google.com/drive/u/1/folders/14UzYu533EtAkdP-mN6vB1_COyBIR9r2x</t>
  </si>
  <si>
    <t>Se realizó seguimiento al PMI de la auditoría 2019, ver actas Orfeo 20212000031493 de 19/04/2021- 20212000040293 de 2021-05-26 enviado en junio de 2021 adicionalmente se realizó el respectivo seguimiento almencionado plan, seguimiento enviado a la OCI por correo, ver correo, archivo denominadoSeguimiento Plan de mejoramiento institucional.en  https://drive.google.com/drive/u/1/folders/14UzYu533EtAkdP-mN6vB1_COyBIR9r2x :
De otro lado se realizó seguimiento al plan de mejroamiento institucional, el cual fue enviado a al OAP en noviembre 10 de2021, archivo Correo de Bogotá es TIC - Seguimiento plan de mejoramiento por proceso.pdf, Ver en https://drive.google.com/drive/u/1/folders/14UzYu533EtAkdP-mN6vB1_COyBIR9r2</t>
  </si>
  <si>
    <t>La socialización esta programa para el 14 de diciembre de 2021 como se evidencia en el pantallazo del del calendar, que se adjunta al presente informe: https://drive.google.com/drive/u/1/folders/1bgWvhka-X-X87FZKRo3FLWRvGwR4iZiJ</t>
  </si>
  <si>
    <t xml:space="preserve">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se adjunta balance de prueba: https://drive.google.com/drive/u/1/folders/1euDXPVv-LcdAmjemq7voXOu7CTGKzQ4J
</t>
  </si>
  <si>
    <t>Los derechos y obligaciones se registran y se miden de acuerdo a su individualización según se evidencia en los auxiliares de las cuentas 13 CUENTAS POR COBRAR y  24 CUENTAS POR PAGAR 
Se adjunta libro auxiliar  de cuentas por pagar y cobrar: https://drive.google.com/drive/u/1/folders/1bsMnTXnV_iI3YDXCNi1brP2K1qgxINX1</t>
  </si>
  <si>
    <t>Siempre se verifica para el registro contable  los documentos de origen interno o externo que los soporten ejemplo:
Para el registro de los aportes de nomina se debe adjuntar  formulario integrado de aporte 
Para el registro de nomina se debe adjuntar , sabana de nómina con los soportes, documentos que se deben allegar a nomina mediante correo electrónico. (Se adjunta correos electrónicos); https://drive.google.com/drive/u/1/folders/1cwaARYaRQOA_u1TEbEvxFlzev3FvCSI9
Para la amortización de los convenios se debe allegar el formato(gf-ft-08_ejecucion_de_convenios_v1)radicado Orfeo  20214000079593, 
Para registrar las causaciones y las ordenes de pago se debe contar con el certificado de cumplimiento firmado por el supervisor del contrato y radicado por Orfeo radicado Orfeo 20212400091093</t>
  </si>
  <si>
    <t>Acta de Comité Directivop del  27 de julio  radicado de Orfeo 20211200077413 en donde se presentaron los estados  de la Junta Directiva en la cual se  financieros de la entidad de la vigencia 2020, de igual manera se presentaron ante la Junta Directiva de la entidad
del 27/02/2021, radicado de Orfeo : 20212000029813</t>
  </si>
  <si>
    <t>Se evidencia su cumplimiento a través del  Mapa de Riesgos Institucional, en lo que refiere al plan de tratamiento del riesgos.
 https://intranet.fuga.gov.co/mapa-de-riegos-por-procesos (Mapa de Riesgos 2021)</t>
  </si>
  <si>
    <t>Se evidencia su cumplimiento a través del  Mapa de Riesgos Institucional, en lo que refiere al plan de tratamiento del riesgos. 
 https://intranet.fuga.gov.co/mapa-de-riegos-por-procesos (Mapa de Riesgos 2021)</t>
  </si>
  <si>
    <t>Conforme lo indicado en el monitoreo y la verificación realizada al documento Manual de Políticas Contables publicado en la intranet (https://intranet.fuga.gov.co/node/1084) y web de la entidad se evidencia que se da cumplimiento a lo normado (https://fuga.gov.co/manuales)
Última versión aprobada por el Comité de Sostenibilidad Contable en la sesión del 17/06/2020 (Acta 2 Orfeo 20202400035393)</t>
  </si>
  <si>
    <t>Si bien de manera general se cumple lo normado,   se recomienda aplicar los lineamientos establecidos en el Manual de Políticas Contables, de conformidad con lo señalado en el ítem 1.2 del presente seguimiento.</t>
  </si>
  <si>
    <t>De conformidad con lo reportado por la 1a. Línea de defensa, se evidencia que se da cumplimiento a lo normado a través de los documentos SIG del Proceso Recursos Físicos, específicamente con el procedimiento Manejo y Control de Bienes (RF-PD-01).</t>
  </si>
  <si>
    <r>
      <t>La FUGA tiene implementados instrumentos para la identificación de los bienes físicos en forma individualizada,  así:
a.  Proceso  Gestión de Recursos Físicos (RF-PD) Versión 11:  Fecha de Actualización: 31/12/2020;
b.  Procedimiento Manejo y Control de Bienes (RF-PD-01). Versión 11. Fecha de Actualización:30/09/2021
c. Guía de almacenamiento, disposición y manipulación de los bienes</t>
    </r>
    <r>
      <rPr>
        <sz val="14"/>
        <color indexed="11"/>
        <rFont val="Arial"/>
        <family val="2"/>
      </rPr>
      <t xml:space="preserve"> </t>
    </r>
    <r>
      <rPr>
        <sz val="14"/>
        <rFont val="Arial"/>
        <family val="2"/>
      </rPr>
      <t xml:space="preserve">(Irf-gu-01_guia_de_almacenamiento_y_manipulacion_de_bienes_v2_17112021). </t>
    </r>
  </si>
  <si>
    <t>Teniendo en cuenta que la fecha de socialización indicada en el monitoreo, el equipo auditor verifica la información dispuesta en ORFEO, donde se evidencia  el radicado 20212400111783 de fecha 14/12/2021, a través del cual se observa la gestión adelantada en cumplimiento de lo normado.</t>
  </si>
  <si>
    <t xml:space="preserve">De acuerdo con lo reportado por la 1a. línea de defensa y a la verificación realizada por la OCI  los expedientes 202127003101200001E y 202127003101200002E, se observa que se  generan  los Informes de Inventarios programado  y no programados, por cada una de las dependencias de la entidad; de igual manera se realizan  conciliaciones mensuales con el área de contabilidad  (Expediente 202127000200900001E)
</t>
  </si>
  <si>
    <t>Aunado a lo expuesto por la 1a. línea de defensa,  en los procedimientos Gestión de Ingresos,  Gestión de Pagos,  Manejo y Control de Bienes; y liquidación de nómina y prestaciones sociales, refieren los documentos a presentar al área de contabilidad con soporte de los hechos económicos registrados, lo cual es coherente con lo reportado por la 1a, línea de defensa en su ejercicio de monitoreo.</t>
  </si>
  <si>
    <t>De acuerdo con lo reportado por la 1a. línea de defensa y a la verificación realizada por la OCI, se observa que se  llevan a cabo conciliaciones con las áreas que Tesorería,  Almacén,  Talento Humano y las de Operaciones Reciprocas</t>
  </si>
  <si>
    <t>La definición de las responsabilidades se encuentran establecidas en la Resolución 195 de 2017 y en cada uno de los procedimientos vinculados a las áreas que generan hechos económicos en  la entidad, de conformidad con lo reportado por la 1a. línea de defensa.</t>
  </si>
  <si>
    <t xml:space="preserve">De acuerdo con lo reportado por la 1a. línea de defensa y a la verificación realizada por la OCI  los expedientes 202127003101200001E y 202127003101200002E, se observa la realización de Inventarios programado  y no programados; de igual manera se realizan  conciliaciones mensuales con el área de contabilidad  (Expediente 202127000200900001E)
</t>
  </si>
  <si>
    <t xml:space="preserve">Se valida el cumplimiento del criterio a través de las actas relacionadas en el Expediente:     202124000201100001E   Actas del Comité Técnico de Sostenibilidad del Sistema Contable 2021, llevadas a cabo en julio, septiembre y diciembre de 2021
</t>
  </si>
  <si>
    <t>Se evidencia su cumplimiento a través del  Manual de Políticas Contables adoptado  y los Estados Financieros publicados en la página web de la entidad. (https://fuga.gov.co/estados-financieros-fuga-2021)</t>
  </si>
  <si>
    <t>De la verificación realizada a los estados financieros publicados en la pagina web de la entidad, así como a los reportes de información a través del CHIP (Consolidador de Hacienda e Información Pública), y lo expuesto por la 1a. Línea de defensa; se observa que se cumple con el criterio evaluado.</t>
  </si>
  <si>
    <t xml:space="preserve">N.A
</t>
  </si>
  <si>
    <t>Si bien se incluye en el Manual de Políticas Contables (Políticas Transversales), de acuerdo a lo registrado por la 1a. Línea de defensa en el ejercicio de monitoreo, en el 2021 no se presentaron situaciones que implicaran juicios profesionales de expertos ajenos,</t>
  </si>
  <si>
    <t>Se evidencia el cumplimiento del criterio establecido a través del Manual de Políticas Contables y el Instructivo Elaboración Estados Financieros.</t>
  </si>
  <si>
    <t>Se valida lo expuesto por la 1a. Línea de defensa en su ejercicio de monitoreo a través de la información publicada en la pagina web de la entidad.
https://fuga.gov.co/estados-financieros-fuga-2021</t>
  </si>
  <si>
    <t>De acuerdo a la Política de Gestión del Riesgo V3 2021, los mecanismos de implementación y monitoreo se encuentran articulados con la Guía de Administración del Riesgo del DAFP y lo formulado  en el Mapa de Riesgos Institucional, donde se identifica 1 riesgo asociados al proceso de gestión financiera</t>
  </si>
  <si>
    <t xml:space="preserve">Las personas involucradas en el proceso contable están capacitadas para identificar los hechos económicos propios de la Entidad que tienen impacto contable, teniendo en cuenta su perfil profesional y su experiencia asociada con los cargos que desempeñan.
</t>
  </si>
  <si>
    <t>MONITOREO 1 LÍNEA DE DEFENSA A CORTE DICIEMBRE 2021</t>
  </si>
  <si>
    <t>VERIFICACION  DE CONTROL INTERNO - CORTE DICIEMBRE 2021</t>
  </si>
  <si>
    <t>OBSERVACIONES  Y RECOMENDACIÓNES
CORTE DICIEMBRE 2021</t>
  </si>
  <si>
    <t>Antes de imprimir los libros se corre un proceso para verificar si existen  inconsistencias, si  el sistema reporta inconsistencias se genera  u n reproceso de la información y el sistema las corrige, adjunta pantallazo: https://drive.google.com/drive/u/1/folders/1jFi5DwB5Sh1BGA94kECyJePRGveJ5I6Q</t>
  </si>
  <si>
    <r>
      <t xml:space="preserve">*Se adjunta evidencia de los correos electrónicos donde se solicita la información para el cierre de cada mes
* Autoevaluación del Proceso Contable: Durante el año 2021 se realizó autoevaluación del proceso contable, en el marco de comité de sostenibilidad contable. Evidencia Radicado Orfeo (20212400116943) Anexo 2021240011694300005
*Se Aprobó el Plan de Sostenibilidad Contable vigencia 2021 (Subdirección de Gestión Corporativa); en el primer comité de sostenibilidad contable, radicado Orfeo 20212400060693 , en este plan se establecen los tiempos y responsables de la información a entregar a contabilidad.
*Se incorporaron las Políticas de operación en el procedimiento de Gestión  contable: 30. Para la presentación de informes y reportes que debe preparar el área, el contador deberá tener en cuenta la información consolidada en el 'Cronograma de informes y reportes GF-FT-13 ', el cual contiene la periodicidad y condiciones requeridas por las áreas internas o por las distintas entidades para su presentación.31, A más tardar el 31 de marzo de cada vigencia, el contador deberá realizar la revisión del Cronograma de informes y reportes GF-FT-13 para verificar sí se han presentando cambios en periodicidad o en cualquiera de las características de los informes y reportes y actualizarlo según lo evidenciado en dicha revisión a fin de fortalecer los controles sobre la oportunidad en presentación de la información, </t>
    </r>
    <r>
      <rPr>
        <i/>
        <sz val="11"/>
        <color indexed="10"/>
        <rFont val="Arial"/>
        <family val="2"/>
      </rPr>
      <t>Ver procedimiento en https://intranet.fuga.gov.co/sites/default/files/gf-pd-01_procedimiento_gestion_contable_v11_31082021.pdf, adicionalmente se adjunta el cronograma de informes y reportes delproceso.</t>
    </r>
    <r>
      <rPr>
        <sz val="11"/>
        <rFont val="Arial"/>
        <family val="2"/>
      </rPr>
      <t xml:space="preserve">
* Se incluyó en el PIC 2021 Actividad teórico-práctica, virtual donde se visibilicen los  procedimientos que deben ser adelantados para el cumplimiento de los informes presupuestales, programación y seguimiento de acuerdo con la normatividad vigente, temas contables. </t>
    </r>
    <r>
      <rPr>
        <i/>
        <sz val="11"/>
        <color indexed="10"/>
        <rFont val="Arial"/>
        <family val="2"/>
      </rPr>
      <t>Ver PETH: https://fuga.gov.co/transparencia-y-acceso-a-la-informacion-publica/planeacion-presupuesto-informes?field_fecha_de_emision_value=All&amp;term_node_tid_depth=252
2022/ Plan Estratégico de Talento Humano , pág 28 del documento</t>
    </r>
  </si>
  <si>
    <t>La entidad ha definido las políticas contables. Ultima actualización 31 de agosto de 2021 
La entidad ha definido las políticas contables en el manual de MANUAL DE POLITICAS CONTABLES (gf-mn-01_manual_de_politicas_contables_v2_10022021) y se tuvieron en cuenta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 anexo a la Resolución 620 de 2015 y sus modificaciones.
Se realizará la corrección correspondiente ya que esto obedece a un error involuntario cuando se envió a publicar.</t>
  </si>
  <si>
    <r>
      <t>La Entidad cuenta con instrumentos tendientes a facilitar el flujo de información relativo a los hechos económicos; documentados en procesos y procedimientos y se pueden consultar en la intranet de la entidad link https://https://intranet.fuga.gov.co/node/1084  como se relacionan a continuación: 
a) Procesos gf-ca-01_caracterizacion_gestion_financiera_v5_31082021
b)manual_de_politicas_contables_v2_10022021
c)procedimiento_gestion_contable_v11_31082021
d)proced_present._oblig._trib._m.m.i.f.y.c.o._nacional_v3310821
e)proced._pres._oblig._t.m.m.i.f.c.o_distrital_v3_31082
d)gf-pd-04_gestion_de_ingresos_v3_31082021
e)procedimiento_gestion_de_pagos_v6_31082021
f) gf-pd-07_gestion_de_inversiones_v3_31082021.pdf
hgf-in-03_instructivo_elaboracion_estados_financieros_v3_12052020_1
i)manejo_control_bienes_v11_30092021
j) hliquidacion_de_nomina_y_prestaciones_sociales_v6_26072021_1
La entidad además de  cumplir de manera general también a implementado actividades normativas particulares como los es:
* Autoevaluación del Proceso Contable: Durante el año 2021 se realizó autoevaluación del proceso contable. Evidencia Radicado Orfeo 2021240011694300005 
*Se Aprobó el Plan de Sostenibilidad Contable vigencia 2021 (Subdirección de Gestión Corporativa); en el primer comité de sostenibilidad contable, radicado Orfeo 20212400060693 , en este plan se establece los tiempos, y responsables de la información a entregar a contabilidad.
*Se incorporaron las Políticas de operación en el procedimiento de Gestión  contable: 30. Para la presentación de informes y reportes que debe preparar el área, el contador deberá tener en cuenta la información consolidada en el 'Cronograma de informes y reportes GF-FT-13 ', el cual contiene la periodicidad y condiciones requeridas por las áreas internas o por las distintas entidades para su presentación.31, A más tardar el 31 de marzo de cada vigencia, el contador deberá realizar la revisión del Cronograma de informes y reportes GF-FT-13 para verificar sí se han presentando cambios en periodicidad o en cualquiera de las características de los informes y reportes y actualizarlo según lo evidenciado en dicha revisión a fin de fortalecer los controles sobre la oportunidad en presentación de la información</t>
    </r>
    <r>
      <rPr>
        <i/>
        <sz val="12"/>
        <color indexed="10"/>
        <rFont val="Arial"/>
        <family val="2"/>
      </rPr>
      <t>,</t>
    </r>
    <r>
      <rPr>
        <sz val="12"/>
        <color indexed="10"/>
        <rFont val="Arial"/>
        <family val="2"/>
      </rPr>
      <t xml:space="preserve"> Ver procedimiento en https://intranet.fuga.gov.co/sites/default/files/gf-pd-01_procedimiento_gestion_contable_v11_31082021.pdf, adicionalmente se adjunta el cronograma de informes y reportes delproceso.
Cronograma de reportes:   20222000023813 </t>
    </r>
  </si>
  <si>
    <t>De la verificación realizada a los documentos reportados por la 1a. Línea de Defensa tanto al corte de octubre como lo aportado al corte de diciembre, se evidencia que la entidad ha establecido de manera general lineamientos, actividades o controles dentro de sus procedimientos relacionados con el flujo de información.</t>
  </si>
  <si>
    <t>Se socializo el 10 de septiembre expediente  202124000201100001E radicado 20212400081243 y el 14 de diciembre esta programada otra socialización.
No se consideró pertinente realizar la socialización con toda el área financiera puesto que los cambios de almacén que se realizaron fueron referente a la incorporación del instructivo de  toma de inventario anual  dentro del procedimiento  manejo de bienes. Este cambio no afecta ni a presupuesto ni pagaduría. Se socializa con Contabilidad ya que es necesario que conocer esto ya que entre las áreas de contabilidad y almacén hay que realizar conciliaciones todos los meses,</t>
  </si>
  <si>
    <t xml:space="preserve">De conformidad con el reporte a entes externos e internos se evidencia el cumplimiento oportuno de la información financiera de la FUGA,
Se aporta pantallazos de cargue: https://drive.google.com/drive/u/1/folders/1zMfM1NYXF4MA6kZjdw1Q4iSJdygLgyF1
*Se adjunta evidencia de los correos electrónicos donde se solicita la información para el cierre de cada mes
* Autoevaluación del Proceso Contable: Durante el año 2021 se realizó autoevaluación del proceso contable, en el marco de comité de sostenibilidad contable. Evidencia Radicado Orfeo (20212400116943) Anexo 2021240011694300005
*Se Aprobó el Plan de Sostenibilidad Contable vigencia 2021 (Subdirección de Gestión Corporativa); en el primer comité de sostenibilidad contable, radicado Orfeo 20212400060693 , en este plan se establecen los tiempos y responsables de la información a entregar a contabilidad.
*Se incorporaron las Políticas de operación en el procedimiento de Gestión  contable: 30. Para la presentación de informes y reportes que debe preparar el área, el contador deberá tener en cuenta la información consolidada en el 'Cronograma de informes y reportes GF-FT-13 ', el cual contiene la periodicidad y condiciones requeridas por las áreas internas o por las
distintas entidades para su presentación.31, A más tardar el 31 de marzo de cada vigencia, el contador deberá realizar la revisión del Cronograma de informes y reportes GF-FT-13 para verificar sí se han presentando cambios en periodicidad o en cualquiera de las características de los informes y reportes y actualizarlo
según lo evidenciado en dicha revisión a fin de fortalecer los controles sobre la oportunidad en presentación de la información, Ver procedimiento en https://intranet.fuga.gov.co/sites/default/files/gf-pd-01_procedimiento_gestion_contable_v11_31082021.pdf, adicionalmente se adjunta el cronograma de informes y reportes delproceso.
CRONOGRAMA DE REPORTES:   20222000023813 
</t>
  </si>
  <si>
    <t xml:space="preserve">El área Contable da cumplimiento a los lineamientos establecidos para llevar los cierres contables, como es la solicitud de información, el registro de la misma y la realización de las conciliaciones establecidas. 
*Se adjunta evidencia de los correos electrónicos donde se solicita la información para el cierre de cada mes Orfeo   20222000023813 
*Autoevaluación del Proceso Contable: Durante el año 2021 se realizó autoevaluación del proceso contable. Evidencia Radicado Orfeo 2021240011694300005 
*Se Aprobó el Plan de Sostenibilidad Contable vigencia 2021 (Subdirección de Gestión Corporativa); en el primer comité de sostenibilidad contable, radicado Orfeo 20212400060693 , en este plan se estable los tiempos y responsables de la información a entregar a contabilidad.
* Se le hace seguimiento al plan de sostenibilidad contable dentro del marco del Comité Contable, Evidencia radicado Orfeo 20212400116943 </t>
  </si>
  <si>
    <t>Se socializo el 10 de septiembre expediente  202124000201100001E radicado 20212400081243 para el 14 de diciembre se tiene programada otra socialización.
No se consideró pertinente realizar la socialización con toda el área financiera puesto que los cambios de almacén que se realizaron fueron referente a la incorporación del instructivo de  toma de inventario anual  dentro del procedimiento  manejo de bienes. Este cambio no afecta ni a presupuesto ni pagaduría. Se socializa con Contabilidad ya que es necesario que estén enterados de estos ya que entre las contabilidad y almacén hay que realizar conciliaciones todos los meses</t>
  </si>
  <si>
    <t>De conformidad con lo establecido en el procedimiento de Gestión Contable (gf-pd-01_procedimiento_gestion_contable_v11_3108202) de la entidad; el análisis, depuración y seguimiento se lleva a cabo de manera mensual. Se evidencia a través de las conciliaciones y actas con las áreas que intervienen en el proceso contable. 
Conciliaciones con talento humano Expediente Orfeo 202124001800400001E
Recursos físicos radicado Orfeo  202124001800400002E
Conciliaciones Bancarios Expediente Orfeo 202124001800200001E 
Conciliaciones Reciprocas Expediente Orfeo 202124001800300001E
La secretaria de Hacienda tiene establecida la dinámica para la conciliación de cuentas CUD, la cual consiste en el envío  mensual de correos electrónicos donde nos informan de forma preliminar  los movimientos a todas las entidades del distrito, a su vez; el área contable de cada entidad debe verificar esta información con los registros contables, si hay alguna diferencia la informa, posteriormente la SHD distrital envía la información definitiva de los movimientos del mes por entidad, luego de la verificación se debe diligenciar la conciliación respectiva y enviarla por correo electrónico. En la conciliación de cada mes con la CUD que se archiva en Orfeo se evidencia el correo enviado desde la fuga a la secretaria de Hacienda. Anexo los correos en los cuales la SHD  nos envía la información para la respectiva conciliación, Ver Radicado   20222000023813 
En cuanto a la Conciliación Siproj se realiza con la información que jurídica envía por correo electrónico, que generalmente lo hace en el correo donde se solicita la información para el cierre contable, dicha información se compara la información que reporta en el aplicativo Siproj en el Link de Reporte Normativo Contable -Convergencia.  se verifica allí reportada. y se hace la respectiva conciliaciónVEr Correo RADICADO  20222000023813 
*En cuanto a las conciliaciones reciprocas se hacen periódicamente y de haber diferencias se programan reuniones.
*  SCRD: acta de reunión y conciliación, radicado Orfeo 20212400119783-20222400023303
* ERU: Acta de reunión y Conciliación Radicado Orfeo 20222400023173</t>
  </si>
  <si>
    <t>*Mediante el Plan de Sostenibilidad Contable vigencia 2021 (Subdirección de Gestión Corporativa); Aprobado en el primer comité de sostenibilidad contable, radicado Orfeo 20212400060693 , se estable los tiempos y responsables de la información a entregar a contabilidad.
* Se realizó seguimiento  al plan de sostenibilidad contable dentro del marco del Comité Contable, Evidencia radicado Orfeo 20212400116943</t>
  </si>
  <si>
    <t>Se solicitó al Proveedor del sistema Contable  ajuste en esta parametrización. La cual se implementará durante la vigencia 2022,</t>
  </si>
  <si>
    <t>Se genera una alerta por posibles debilidades en la parametrización del sistema y se recomienda hacer  seguimiento a la solicitud realizada al proveedor de tal manera que se garantice la subsanación de lo observado.</t>
  </si>
  <si>
    <t xml:space="preserve">Si bien la 1a. Línea de defensa precisa que se requirió al proveedor el ajuste, conforme  lo expuesto en el numeral 16, se observa que para el periodo evaluado se cumple de manera parcial el criterio. </t>
  </si>
  <si>
    <t>De conformidad con lo expuesto por la 1a  línea de defensa en articulación con la política de cero papel, de la verificación aleatoria realizada a los expedientes señalados en el monitoreo, se observa que de manera general se da cumplimiento al criterio evaluado.
De igual manera al corte de diciembre se indica que se atiende la recomendación.</t>
  </si>
  <si>
    <t>Todos los hechos económicos se registran de forma cronológica y consecutiva se anexa pantallazo de los comprobantes de egreso (CE)
Se aportan evidencia comprobates, Evidencia Radicado Orfeo  20222000023813</t>
  </si>
  <si>
    <t>Se genera una alerta por posibles debilidades en la parametrización del sistema y se recomienda hacer  seguimiento a la solicitud realizada al proveedor de tal manera que se garantice la subsanación de lo observado, en especial sobre los  comprobantes de ajustes  y de causación sobre los cuales se presentaron observaciones en el seguimiento realizado al corte de octubre de 2021</t>
  </si>
  <si>
    <t>Todos los hechos económicos se registran de forma cronológica y consecutiva se anexa pantallazo de los comprobantes de egreso (CE)
Se solicitó al Proveedor del sistema Contable  ajuste en esta parametrización. La cual se implementará durante la vigencia 2022,</t>
  </si>
  <si>
    <t>En el Procedimiento Gestión Contable (gf-pd-01_procedimiento_gestion_contable_v11_31082021)se evidencian controles establecidos sobre la verificación de los registros contables de la entidad estos se observan en la  Actividad cuatro comprobación de registros contables, y en la actividad 6 revisa movimientos y saldos; El programa contable tiene una herramienta en el modulo de procesos las opciones de Reprocesar Movimientos, Actualizar índices, inconsistencias (genera inconsistencias en el registro de la información) y verificar consecutivos que ayuda verificar la completitud de los registros contables.
Se solicitó al Proveedor del sistema Contable  ajuste en esta parametrización. La cual se implementará durante la vigencia 2022.</t>
  </si>
  <si>
    <t>Estos mecanismo se aplica de manera permanente y periódica ya esa fue la instrucción recibida para el buen manejo del programa contable y la completitud de los registros contables.
Se solicitó al Proveedor del sistema Contable  ajuste en esta parametrización. La cual se implementará durante la vigencia 2022.</t>
  </si>
  <si>
    <t>Corte Octubre 2021: Los criterios de medición de los activos, pasivos, ingresos, gastos y costos se aplican conforme al marco normativo que le corresponde a la entidad como se evidencia en las notas a los estados financieros a 31 de diciembre de 2020 link https://fuga.gov.co/estados-financieros-fuga-2020.
Corte Diciembre de 2021: Se atiende la recomendación</t>
  </si>
  <si>
    <t>Monitorero corte Octubre 2021: En la Política de Propiedad, Planta y Equipo establecida en el MANUAL DE POLITICAS CONTABLES ((gf-mn-01_manual_de_politicas_contables_v2_10022021)), se definieron los porcentajes de depreciación para los bienes y elementos que dan lugar a depreciación, los cuales de adoptaron en la parametrización del Sistema de Información (Módulo Almacén)
Durante el periodo evaluado los criterios de medición y calculo no sufrieron variaciones de acuerdo con la normatividad vigente
Monitoreo corte Diciembre 2021: Se atiente la recomendación.</t>
  </si>
  <si>
    <t>Monitorero corte Octubre 2021:   En la Política de Propiedad, Planta y Equipo establecida en el MANUAL DE POLITICAS CONTABLES (gf-mn-01_manual_de_politicas_contables_v2_10022021), se definieron los porcentajes de depreciación para los bienes y elementos que dan lugar a depreciación, los cuales de adoptaron en la parametrización del Sistema de Información (Módulo Almacén), como se puede evidenciar en las notas a los estados financieros de diciembre de 2020 link https://fuga.gov.co/estados-financieros-fuga-2020
Monitoreo corte Diciembre 2021: Se atiente la recomendación.</t>
  </si>
  <si>
    <t>Monitoreo Octubre de 2021:  La vida útil de la propiedad, planta y equipo, y la depreciación son objeto de revisión periódica para el año 2021 ya se empezó se adelantaron las gestiones para realizar esta activada como se evidencia en la conciliación de almacén de noviembre radicado Orfeo .20212700109393.
Monitoreo Diciembre de 2021:  La vida útil de la propiedad, planta y equipo, y la depreciación se revisaron el pasado 20 de diciembre de 2021 radicado Orfeo 20212400115863</t>
  </si>
  <si>
    <t>De conformidad con la evidencia aportada en los cortes de octubre y diciembre de 2021 y lo observado en el Manual de Políticas Contables, la entidad estableció una periodicidad trianual, para llevar a cabo esta revisión, periodo que se cumplió en la vigencia 2021, verificación documentada en el orfeo 20212400115863.</t>
  </si>
  <si>
    <t>Si bien se cumple el criterio y teniendo en cuenta que la periodicidad se dio en el 2021, se recomienda mantener el seguimiento sobre la gestión a adelantar respecto a las  tres licencias y el programa contable a los cuales les queda 2 meses para ser depreciados completamente.</t>
  </si>
  <si>
    <t>Monitoreo Octubre de 2021: Se solicito mediante correo radicado en Orfeo No. 20212400098513 información sobre indicios de deterioro de la propiedad planta y equipo.
Monitoreo Diciebre de 2021: Se verificaron los indicios de deterioro de los activos al final del periodo contable, Evidencia radicado Orfeo 20212700115803</t>
  </si>
  <si>
    <t>Se recomienda documentar los criterios que de acuerdo a la normatividad aplicable, fueron objeto de verificación para certificar la no presentación de deterioro de los bienes clasificados como Propiedad, planta y equipo.
Se recomienda incluir la gestión adelantada de verificación de deterioro para los rubros cuentas por cobrar, inventarios y activos intangibles.</t>
  </si>
  <si>
    <t xml:space="preserve">Si  bien en las revelaciones a los estados financieros  2021  y en los radicados presentados como evidencia, la profesional especializada de Recursos Físicos - Almacén General,  precisa que  no se presentó deterioro de los bienes clasificados  como propiedades, planta y equipo de la entidad en la vigencia; no se identifica de manera clara como se  llevo a cabo la verificación de los indicios de deterioro y cuales fueron los criterios con los cuales se certifica esta condición.  
De igual manera no se señala la gestión adelantada sobre este aspecto en los rubros de cuentas por cobrar, inventarios  y Activos Intangibles
</t>
  </si>
  <si>
    <t>Se atiende recomendación</t>
  </si>
  <si>
    <t>Monitoreo Octubre 2021: La actualización de los hechos económicos se realiza de manera oportuna teniendo en cuenta que la gestión contable de la entidad se realiza  por interfaz de los módulos de Contabilidad, nomina y Almacén, el registro  se realiza de acuerdo a la información suministrada al área de contabilidad por las diferentes dependencias y responsables de suministrar la información y teniendo encuentra el plan de sostenibilidad contable (gf-ftpl-01_plan_de_sosteniblidad_contable_v1_31082021)y la información solicitada por correo electrónico a las diferentes áreas.
Monitoreo Diciembre 2021: A 31 de diciembre se realizaron todas  las actividades pertinentes a garantizar el cumplimiento de este criterio, Evidencia radicados Orfeo 20212400119783-20222400023303
-20222400023173</t>
  </si>
  <si>
    <t>Se aporta evidencia de la presentación realizada a la Junta Directiva de la entidad en la cual se incluye en el ítem 4 del orden del día, el tema de Estados Financieros 2020, así como el acta correspondiente a la sesión donde se evidencia que no hay recomendaciones o decisiones sobre lo presentado.
La sesión de Junta Directiva de la vigencia 2022 en la que se presentan los resultados del 2021 aun no se ha realizado.</t>
  </si>
  <si>
    <t xml:space="preserve">Monitoreo Octubre de  2021: Las cifras contenidas en los estados financieros coinciden con los saldos de los libros de contabilidad ya que los estados financieros  se generan desde el aplicativo contable vsummer.
Se puede evidenciar con un balance de prueba a octubre  radicado Orfeo 20212400106213
Estados financieros radicado a octubre  orfeo 20212400105613.
Monitoreo Diciembre de 2021: Se aporta  balances de prueba de noviembre y diciembre de 2021
Ver Radicado   20222000023813 </t>
  </si>
  <si>
    <t xml:space="preserve">Se valida lo expuesto por la 1a. Línea de defensa en su ejercicio de monitoreo a través de la evidencia aportada (balances de prueba).
</t>
  </si>
  <si>
    <t>Monitoreo a Octubre de 2021: Las notas a los estados financieros cumplen con las revelaciones requeridas en las normas para el reconocimiento, medición, revelación y presentación de los hechos económicos del marco normativo aplicable como se puede a evidenciar Estados Financieros al corte de Diciembre de 2020 - Revelaciones) link https://www.fuga.gov.co/estados-financieros-fuga-2020 , se evidencia que de manera general la entidad atendió lo dispuesto en las Resoluciones de la Contaduría General la Nación, Nos. 193 y 218 del 03 y 29 de diciembre respectivamente, respecto a la presentaciones de las revelaciones y la información a contener.</t>
  </si>
  <si>
    <t>Monitoreo a Octubre de 2021: El contenido de las notas a los estados financieros revela en forma suficiente la información de tipo cualitativo y cuantitativo para que sea útil al usuario de la información como se evidencia aportada Estados Financieros al corte de Diciembre de 2020 - Revelaciones publicados en el link https://www.fuga.gov.co/estados-financieros-fuga-2020, donde se observa  que de manera general la entidad presenta cualitativa y cuantitativamente la información requerida por la Contaduría General de la Nación a través de sus resoluciones 193 y 2018 el 03 y 29 de diciembre respectivamente</t>
  </si>
  <si>
    <t xml:space="preserve">Fortalecer los controles que garanticen la coherencia de la información reportada en los estados financieros y lo expuesto en las revelaciones, así como la presentación en las revelaciones de la aclaración de todas las variaciones representativas dentro de los estados financieros.
</t>
  </si>
  <si>
    <t>Monitoreo Octubre de 2021: Las notas explican la metodologías o la aplicación de juicios profesionales en la preparación de la información, como se puede evidenciar en los estados financieros de diciembre de 2020 link https://www.fuga.gov.co/estados-financieros-fuga-2020</t>
  </si>
  <si>
    <t>Monitoreo Octubre 2021: Los estados financieros publicados mes a mes van acompañados de un documento Word denominado comentarios a los estados financieros donde se hace referencia a las variaciones significativas que s representan de un periodo a otro. 
Expediente Orfeo 202124002700200001E</t>
  </si>
  <si>
    <t>Monitoreo Octubre de 2021: La información se genera desde un único aplicativo y es la misma que llega a todos los usuarios y para corroborar esto se hacen conciliaciones,</t>
  </si>
  <si>
    <t xml:space="preserve">Fortalecer los controles que garanticen la coherencia de la información reportada en los estados financieros y lo expuesto en las revelaciones.
</t>
  </si>
  <si>
    <t xml:space="preserve">De conformidad con la información del cierre de vigencia 2021  (Estados Financieros y Revelaciones), se evidencia la explicación de las metodologías aplicadas, las cuales son coherentes con lo dispuesto en el Manual de Políticas Contables.
</t>
  </si>
  <si>
    <t>Monitoreo Octubre de 2021: la entidad está obligadas a realizar rendición de cuentas, para lo cual se presentaron estados financieros con corte 30 de septiembre de 2021. link
https://fuga.gov.co/transparencia/rendicion-cuentas</t>
  </si>
  <si>
    <t>Monitoreo Octubre de 2021: Las cifras presentadas en los estados financieros con las presentadas en la rendición de cuentas corresponde a la entregada por el área de Contabilidad en el ejercicio de consolidación del informe presentado, por lo cual son las mismas cifras</t>
  </si>
  <si>
    <t>Monitoreo Octubre de 2021: Se presentaron explicaciones que facilitan a los diferentes usuarios la comprensión de la información financiera presentada, como se puede evidenciar en el link https://fuga.gov.co/transparencia/rendicion-cuentas</t>
  </si>
  <si>
    <t>De acuerdo a la verificación realizada al corte de Octubre de 2021, tanto a la información publicada en el aparte Estados Financieros (https://fuga.gov.co/estados-financieros-fuga-2021) como en la Rendición de Cuentas)  (https://fuga.gov.co/transparencia/rendicion-cuentasde la página web de la entidad, la información corresponde a la entregada por el área de Contabilidad.</t>
  </si>
  <si>
    <t>De acuerdo a la verificación realizada al corte de Octubre de 2021, tanto a la información publicada en el aparte Estados Financieros (https://fuga.gov.co/estados-financieros-fuga-2021) como en la Rendición de Cuentas)  (https://fuga.gov.co/transparencia/rendicion-cuentasde la página web de la entidad, se observa el cumplimiento de lo normado</t>
  </si>
  <si>
    <t>Las funcionarias involucradas en el proceso contable son las mismas funcionarias que habían en el seguimiento de octubre por lo tanto poseen las habilidades y competencias necesarias para la ejecución de las funciones asociadas  a los  requisitos básicos  de los cargos del Contador  como Profesional especializado 222 grado 06, y el  Profesional Universitario 219-01.</t>
  </si>
  <si>
    <t>Monitoreo Octubre de 2021: Si, dentro del plan institucional de capacitación se tiene encuentra al personal involucrado en el proceso contable radicados Orfeo  20212800110553 y 20212800040933.
Monitoreo Diciembre de 2021: Se incluyó en el PIC 2022 Actividad teórico-práctica, virtual donde se visibilicen los
procedimientos que deben ser adelantados para el
cumplimiento de los informes presupuestales,
programación y seguimiento de acuerdo con la
normatividad vigente, temas contables. Ver PETH: https://fuga.gov.co/transparencia-y-acceso-a-la-informacion-publica/planeacion-presupuesto-informes?field_fecha_de_emision_value=All&amp;term_node_tid_depth=252
2022/ Plan Estratégico de Talento Humano , pág 28 del documento</t>
  </si>
  <si>
    <t>Monitoreo Octubre de 2021: se  verifica el plan de capacitación radicado Orfeo 20212800110553
Monitoreo Diciembre de 2021:  Se incluyó en el PIC 2022 Actividad teórico-práctica, virtual donde se visibilicen los
procedimientos que deben ser adelantados para el
cumplimiento de los informes presupuestales,
programación y seguimiento de acuerdo con la
normatividad vigente, temas contables. Ver PETH: https://fuga.gov.co/transparencia-y-acceso-a-la-informacion-publica/planeacion-presupuesto-informes?field_fecha_de_emision_value=All&amp;term_node_tid_depth=252
2022/ Plan Estratégico de Talento Humano , pág 28 del documento</t>
  </si>
  <si>
    <t>Si bien se hace seguimiento a la ejecución del PÍC, se precisa que el plan de capacitación de la vigencia 2021 si bien incluyo una actividad de capacitación en temas presupuestales, no se identifican de manera clara los temas de gestión contable que permitieran el desarrollo y actualización del personal del proceso contable.</t>
  </si>
  <si>
    <t xml:space="preserve">Monitoreo Octubre de 2021: Se hace verificaciones y evaluaciones de impacto de las actividades PIC.
Monitoreo Diciembre de 2021:  Se anexa certificado Sena V er orfeo   20222000023813 </t>
  </si>
  <si>
    <t xml:space="preserve">Si bien se cumple lo normado nuevamente se recomienda fortalecer los controles asegurando que los documentos publicados en la web y la intranet sean documentos definitivos, lo anterior en razón a que de la verificación realizada al Manual de Políticas Contables publicado se evidencia en la página 62 y 63 que se encuentran párrafos eliminados con control de cambios, situación que ya había sido expuesta por la OCI en su seguimiento anterior.  
Teniendo en cuenta que el documento no se actualizado desde el seguimiento anterior de la OCI, se mantiene la recomendación de revisar y actualizar, la normatividad relacionada en el Manual de Políticas Contables.
</t>
  </si>
  <si>
    <t>Conforme la evidencia aportada, se observa la socialización de las políticas, procedimientos y directrices del área financiera, en la cual participaron colaboradores de Tesorería, Contabilidad y Presupuesto.</t>
  </si>
  <si>
    <t>Aunado a lo expuesto por la 1a. Línea de defensa, se observa que la entidad tiene establecido como  instrumento el Procedimiento Plan de Mejoramiento: Código: GM-PD-01 Versión: 6: Fecha última actualización: 12/07/2021. (http://www.intranet.fuga.gov.co/proceso-de-gestion-de-mejora)</t>
  </si>
  <si>
    <t>Aunado a lo expuesto por la 1a. línea de defensa, la Oficina de Control Interno el  22/11/2021, llevo a cabo una socialización de Planes de Mejoramiento en el marco de la asesoría metodológica a la formulación del PMI resultado de la Auditoria de Regularidad PAD 2021 de la Contraloría de Bogotá D.C</t>
  </si>
  <si>
    <t xml:space="preserve">Aunado a lo expuesto por la 1a. línea de defensa, se observa que  los procedimientos vinculados a las áreas de recursos físicos, tesorería y nomina refieren los documentos a través de los cuales se reporta la información a Contabilidad, conforme lo reporta la 1a. línea de defensa
</t>
  </si>
  <si>
    <t>Los lineamientos para dar cumplimiento a este criterio se encuentran establecidos en el Manual de Políticas Contables y el Procedimiento Gestión Contable, conforme lo reporta la 1a. Línea de defensa.</t>
  </si>
  <si>
    <t>Conforme la evidencia aportada, se observa la socialización de las políticas, procedimientos y directrices del área financiera, en la cual participaron colaboradores de Tesorería, Contabilidad y Presupuesto.
El equipo auditor verifica la información dispuesta en ORFEO, donde se evidencia  el radicado 20212400111783 de fecha 14/12/2021, a través del cual se observa la gestión adelantada en cumplimiento de lo normado, con la participación de colaboradores de Almacén y Contabilidad</t>
  </si>
  <si>
    <t xml:space="preserve">Conforme la evidencia aportada, se observa la socialización de las políticas, procedimientos y directrices del área financiera, en la cual participaron colaboradores de Tesorería, Contabilidad y Presupuesto.
</t>
  </si>
  <si>
    <t xml:space="preserve">Se valida lo dispuesto en los expedientes referenciados en el monitoreo de la 1a. línea de defensa, a través de los cuales se evidencia la gestión adelantada periódicamente de análisis, depuración y el seguimiento.
No obstante se siguen evidenciando debilidades respecto a la gestión de la conciliación de las operaciones reciprocas, tal como lo identifica también la Dirección Distrital de Contabilidad  (Acta del 02/12/2021 Orfeo(20212400116943)
</t>
  </si>
  <si>
    <t>Conforme lo evidenciado en el Plan de Sostenibilidad Contable se observa el cumplimiento del criterio evaluado</t>
  </si>
  <si>
    <r>
      <t xml:space="preserve">Conforme la invidencia aportada de enero a diciembre correspondiente a los dos periodos de evaluación (Corte octubre y diciembre), de la cual se seleccionó una muestra aleatoria, se observa que se mantienen las debilidades respecto a la contabilización cronológica de algunos comprobantes:
</t>
    </r>
    <r>
      <rPr>
        <b/>
        <sz val="14"/>
        <color indexed="8"/>
        <rFont val="Arial"/>
        <family val="2"/>
      </rPr>
      <t xml:space="preserve">#            Tipo         Fecha           #        Tipo     Fecha            #           Tipo     Fecha
Consec  Comp                        Consec Comp                       Consec  Comp </t>
    </r>
    <r>
      <rPr>
        <sz val="14"/>
        <color indexed="8"/>
        <rFont val="Arial"/>
        <family val="2"/>
      </rPr>
      <t xml:space="preserve">
24             CI      09/04/2021        47        AJU   30/06/2021        7           CAU     25/02/2021
25             CI      08/04/2021        48        AJU   22/06/2021        11         CAU     01/02/2021
39             CI      12/06/2021        18        CE    18/02/2021         8          CAU     27/02/2021
41             CI      11/06/2021        21        CE    11/02/2021         19        CAU     02/02/2021
Situación que había sido objeto de alerta por parte de la OCI en el seguimiento al corte 2020, respecto a las debilidades relacionados con la contabilización cronológica de los  Comprobante de Ajuste y comprobantes de causación.
Si bien se registra en el monitoreo que se solicitó el ajuste al proveedor, la validación de su implementación solo podrá ser evaluada en la vigencia 2022</t>
    </r>
  </si>
  <si>
    <t>Se mantiene la recomendación de llevar a cabo verificaciones periódicas al orden cronológico de los libros de contabilidad de tal manera que se garantice el cumplimiento del criterio evaluado</t>
  </si>
  <si>
    <t>Si bien la 1a. Línea de defensa precisa que se requirió al proveedor el ajuste, de la evidencia aportada se observa que no en todos los casos se registra de manera consecutiva los hechos económicos: Ejemplo: Comprobantes CI no se encuentran el 81, 82 y 87 dentro de los consecutivos reportados en el auxiliar por tercero aportado como evidencia. De igual forma en los comprobantes CUV no se observan el 1816, 1826 y 1827.
Conforme lo anterior y lo expuesto en el numeral 16, se observa que se cumple de manera parcial el criterio evaluado</t>
  </si>
  <si>
    <t xml:space="preserve">Conforme lo observado en el Plan de Sostenibilidad Contable Versión 1 (GF-FTP-01), se identifican de manera clara los documentos soportes.
</t>
  </si>
  <si>
    <t>Conforme lo registrado en el monitoreo de la 1a. Línea de defensa así como las evidencias aportadas se observa que se cumple el criterio.</t>
  </si>
  <si>
    <r>
      <t xml:space="preserve">De la verificación aleatoria realizada a la evidencia aportada se observa que no todos los comprobantes generados se encuentran registrados cronológicamente.
Conforme la invidencia aportada, de la cual se seleccionó una muestra aleatoria, se observa que se mantienen las debilidades respecto a la contabilización cronológica de algunos comprobantes:
</t>
    </r>
    <r>
      <rPr>
        <b/>
        <sz val="14"/>
        <color indexed="8"/>
        <rFont val="Arial"/>
        <family val="2"/>
      </rPr>
      <t xml:space="preserve">#            Tipo         Fecha           #        Tipo     Fecha            #           Tipo     Fecha
Consec  Comp                        Consec Comp                       Consec  Comp 
</t>
    </r>
    <r>
      <rPr>
        <sz val="14"/>
        <color indexed="8"/>
        <rFont val="Arial"/>
        <family val="2"/>
      </rPr>
      <t>24             CI      09/04/2021        47        AJU   30/06/2021        7           CAU     25/02/2021
25             CI      08/04/2021        48        AJU   22/06/2021        11         CAU     01/02/2021
39             CI      12/06/2021        18        CE    18/02/2021         8          CAU     27/02/2021
41             CI      11/06/2021        21        CE    11/02/2021         19        CAU     02/02/2021
Situación que había sido objeto de alerta por parte de la OCI en el seguimiento al corte 2020, respecto a las debilidades relacionadas con la contabilización cronológica de los  Comprobante de Ajuste y comprobantes de causación.</t>
    </r>
  </si>
  <si>
    <r>
      <t xml:space="preserve">De la verificación aleatoria realizada a la evidencia aportada se observa que no todos los comprobantes generados se encuentran registrados cronológicamente.
Sin embargo y conforme la invidencia aportada, de la cual se seleccionó una muestra aleatoria, se observa que se mantienen las debilidades respecto a la contabilización cronológica de algunos comprobantes:
</t>
    </r>
    <r>
      <rPr>
        <b/>
        <sz val="14"/>
        <color indexed="8"/>
        <rFont val="Arial"/>
        <family val="2"/>
      </rPr>
      <t xml:space="preserve">#            Tipo         Fecha           #        Tipo     Fecha            #           Tipo     Fecha
Consec  Comp                        Consec Comp                       Consec  Comp 
</t>
    </r>
    <r>
      <rPr>
        <sz val="14"/>
        <color indexed="8"/>
        <rFont val="Arial"/>
        <family val="2"/>
      </rPr>
      <t>24             CI      09/04/2021        47        AJU   30/06/2021        7           CAU     25/02/2021
25             CI      08/04/2021        48        AJU   22/06/2021        11         CAU     01/02/2021
39             CI      12/06/2021        18        CE    18/02/2021         8          CAU     27/02/2021
41             CI      11/06/2021        21        CE    11/02/2021         19        CAU     02/02/2021
Situación que había sido objeto de alerta por parte de la OCI en el seguimiento al corte del 2020, respecto a las debilidades relacionados con la contabilización cronológica de los  Comprobante de Ajuste y comprobantes de causación.</t>
    </r>
  </si>
  <si>
    <t xml:space="preserve">De la verificación aleatoria realizada a la evidencia aportada se observa:
* Listado de Ajustes: No se identifican dentro de la relación, los consecutivos 14 y 15
* Listado de Ordenes de pago por Entidad: se identifican con consecutivos diferentes; el primero de ellos con dígitos de 1 a 189 y otro con un consecutivo de 9 dígitos que inicial con el numero 3000XXXXX.
</t>
  </si>
  <si>
    <t>Si bien se cumple el criterio se recomienda revisar y de ser necesario realizar los ajustes en la parametrización de los comprobantes de ajustes que garanticen el cumplimiento del criterio evaluado, así como evaluar la pertinencia de la separación de los conceptos que definen los dos consecutivos empleados para este tipo de comprobante.</t>
  </si>
  <si>
    <t>Se mantiene la recomendación generada en el seguimiento de los cortes de las vigencias 2018, 2019 y 2020, relacionado con  normalizar las actividades para la "verificación de la completitud de  los registros contables".
Se recomienda  hacer seguimiento al requerimiento realizado al proveedor de tal manera que se de cumplimiento integral al criterio evaluado.</t>
  </si>
  <si>
    <t>Si bien se  aplican los controles relacionados con la verificación de los registros contables,  no se identifica de manera clara como se lleva cabo la verificación de la completitud de los registros, por tanto no es posible validar el cumplimiento integral del criterio. Situación que ya había sido expuesta en seguimientos anteriores de la OCI</t>
  </si>
  <si>
    <t>Se recomienda normalizar las actividades para la "verificación de la completitud de  los registros contables"  y hacer seguimiento al requerimiento realizado al proveedor de tal manera que se de cumplimiento integral al criterio evaluado.</t>
  </si>
  <si>
    <t>Tal como lo registra la 1a. línea de defensa, en el Manual de Políticas Contables, se definieron los lineamientos de depreciación para los bienes y elementos que dan lugar a ello, así como los lineamientos para llevar a cabo la amortización, agotamiento y deterioro; los criterios y aplicabilidad de los mismos se exponen en las revelaciones a los estados financieros 2021 .
No obstante lo anterior y si  bien en las revelaciones a los estados financieros  2021 se precisa que no se estimaron deterioros, no se identifica de manera clara como se  llevo a cabo la verificación de los indicios de deterioro, conforme lo dispuesto en el Manual de Políticas Contables.</t>
  </si>
  <si>
    <t>Identificar en las Revelaciones de los estados financieros los criterios sobre los cuales se esta registrando la gestión de los deterioros, de tal manera que esta se articule con los lineamientos establecidos en el Manual de Políticas Contables de la entidad.</t>
  </si>
  <si>
    <t>Conforme lo expuesto por la 1a. línea de defensa, los lineamientos de depreciación, amortización se encuentran articulados en la  Parametrización del Sistema de Información (Módulo Almacén); los criterios y aplicabilidad de los mismos se exponen en las revelaciones a los estados financieros 2021</t>
  </si>
  <si>
    <t xml:space="preserve">Si bien se cumple el criterio se recomienda fortalecer los controles que aseguren que la información registrada en los estados financieros sea coherente con lo señalado en las Revelaciones,  conforme se expone  en el ítem 27.2 </t>
  </si>
  <si>
    <t xml:space="preserve">Fortalecer los controles que garanticen la coherencia de la información reportada en los estados financieros y lo expuesto en las revelaciones, así como la presentación en las revelaciones de la aclaración de todas las variaciones representativas dentro de los estados financieros y demás situaciones que se consideren relevantes para permitir la fácil comprensión por parte de los usuarios de esta información conforme lo señala el criterio evaluado.
</t>
  </si>
  <si>
    <t>De manera general la entidad atendió lo dispuesto en las Resoluciones de la Contaduría General la Nación, Nos. 193 y 218 del 03 y 29 de diciembre respectivamente, respecto a la presentación de las revelaciones y la información a contener.
No obstante se evidenciaron debilidades en términos de la identificación de los indicios de deterioros expuestos en el ítem 22.3</t>
  </si>
  <si>
    <t xml:space="preserve">Fortalecer los controles que garanticen la incorporación  en las revelaciones  de la gestión adelantada respecto a los indicios de deterioro para todas las cuentas en las cuales de identifica este lineamiento en el Manual de Políticas Contables
</t>
  </si>
  <si>
    <t xml:space="preserve">De manera general la entidad atendió lo dispuesto en las Resoluciones de la Contaduría General la Nación, Nos. 193 y 218 del 03 y 29 de diciembre respectivamente, respecto a la presentación cualitativa y cuantitativa de la información requerida. No obstante se evidencian debilidades respecto a la coherencia entre la información presentada en las revelaciones y lo registrado en los Estados Financieros. Ejemplo: Nota 5 de las revelaciones registra un valor en los depósitos en instituciones financieras por $970,273,293 en la vigencia 2020, mientras que los estados financieros registran en este mismo rubro un valor de $970,328,479. 
Adicionalmente se observa que en el rubro 13 Cuentas por Cobrar de los estados financieros se presenta una variación del 49% respecto a la vigencia anterior, no obstante la Nota 7 Cuentas por Cobrar de las revelaciones no hace referencia al incremento de este valor.  Situación que se presenta también respecto a la disminución del 65% del rubro 2401 sin que se observa en la Nota 21 referencia a esta variación.
</t>
  </si>
  <si>
    <t>De manera general la entidad atendió lo dispuesto en las Resoluciones de la Contaduría General la Nación, Nos. 193 y 218 del 03 y 29 de diciembre respectivamente, respecto a la presentación de las revelaciones y la información a contener.
No obstante se evidenciaron debilidades en términos de coherencia entre las cifras presentadas en los EF y las revelaciones, así como en la presentación de variaciones significativas al cierre de la vigencia (Corte Diciembre de 2021), las cuales se exponen en el ítem 27.2</t>
  </si>
  <si>
    <t xml:space="preserve">Se evidencian debilidades respecto a la coherencia entre la información presentada en las revelaciones y lo registrado en los Estados Financieros. Ejemplo: Nota 5 de las revelaciones registra un valor en los depósitos en instituciones financieras por $970,273,293 en la vigencia 2020, mientras que los estados financieros registran en este mismo rubro un valor de $970,328,479. </t>
  </si>
  <si>
    <t>En los ejercicios de rendición de cuentas realizados durante la vigencia, se observa que los estados financieros corresponden a la gestión adelantada por la entidad, el cual correspondió el corte de septiembre, en consideración al periodo en los cuales se llevaron a cabo los ejercicios de estructuración de informe y presentación (Orfeo  20211200087993)</t>
  </si>
  <si>
    <t>Se observa que los funcionarios involucrados en el proceso contable cumplieron los requisitos habilitantes en el proceso de convocatoria para suplir esos cargos, por lo cual en términos generales poseen las habilidades y competencias necesarias para la ejecución de las funciones asociadas  a los  requisitos básicos  de los cargos del Contador  como Profesional especializado 222 grado 06 , y el  Profesional Universitario 219-01.</t>
  </si>
  <si>
    <r>
      <t xml:space="preserve">De la verificación realizada al Plan Estratégico de Talento Humano V1 y 2 de 2021, se observa que dentro del PIC se estableció la siguiente actividad: </t>
    </r>
    <r>
      <rPr>
        <b/>
        <sz val="14"/>
        <color indexed="8"/>
        <rFont val="Arial"/>
        <family val="2"/>
      </rPr>
      <t>Capacitación Gestión Financiera</t>
    </r>
    <r>
      <rPr>
        <sz val="14"/>
        <color indexed="8"/>
        <rFont val="Arial"/>
        <family val="2"/>
      </rPr>
      <t xml:space="preserve">, la cual de acuerdo a lo observado en el informe de Cumplimiento Medidas de Austeridad I Trimestre  la capacitación recibida correspondió a un tema puntual de presupuesto y de diligenciamiento de formatos realizada por colaboradores del área de Presupuesto; no se identifican de manera clara actividades para el desarrollo de competencias y actualización permanente del personal involucrado en el proceso contable </t>
    </r>
  </si>
  <si>
    <r>
      <t xml:space="preserve">De la verificación realizada al Plan Estratégico de Talento Humano V1 y 2 de 2021, se observa que dentro del PIC se estableció la siguiente actividad: </t>
    </r>
    <r>
      <rPr>
        <b/>
        <sz val="14"/>
        <color indexed="8"/>
        <rFont val="Arial"/>
        <family val="2"/>
      </rPr>
      <t>Capacitación Gestión Financiera</t>
    </r>
    <r>
      <rPr>
        <sz val="14"/>
        <color indexed="8"/>
        <rFont val="Arial"/>
        <family val="2"/>
      </rPr>
      <t>, la cual de acuerdo a lo observado en el informe de Cumplimiento Medidas de Austeridad I Trimestre  la capacitación recibida correspondió a un tema puntual de presupuesto y de diligenciamiento de formatos realizada por colaboradores del área de Presupuesto; no se identifican de manera clara actividades para el desarrollo de competencias y actualización permanente del personal involucrado en el proceso contable.
La evidencia aportada en Diciembre corresponde a la certificación del curso de CONTABILIDAD EN LAS ORGANIZACIONES realizado por la profesional especializada Contadora, en diciembre; lo cual si bien no esta incluido en el PIC de la entidad si aporta al cumplimiento del criterio evaluado.</t>
    </r>
  </si>
  <si>
    <t>De la verificación realizada a la información publicada en la pagina web de la entidad (https://fuga.gov.co/estados-financieros-fuga-2021) se observa que se elaboran oportunamente los estados financieros.
De igual manera  se verifica el cargue de los formularios Información Contable Pública - Convergencia de la vigencia 2021 en el CHIP  de la Contaduría General de la Nación (https://www.chip.gov.co/schip_rt/index.jsf), observándose fueron reportados en los trimestres correspondientes: CGN2015-001 Saldos y movimientos Convergencia; CGN2015-002 Operaciones reciprocas convergencia; CGN2016C01 Variaciones trimestrales significativas; y CGN2020-004 Covid 19
En lo que hace referencia al juego completo de estados financieros y notas y la evaluación del Control Interno Contable vigencia 2021, estos aun se encuentran dentro de los plazos de reporte (28/02/2022).
Se verifica también el reporte de la categoría CUIPO - CATEGORIA UNICA DE INFORMACION DEL PRESUPUESTO ORDINARIO de la vigencia, observándose el cargue de los formularios A. Programación de Ingresos, B. Ejecución de Ingresos, C. Programación de Gastos , D. Ejecución de Gastos y  E. ID secciones presupuestales adicionales. 
Por último y de manera adicional de la consulta realizada a las certificaciones de recepción de información de la Contraloría de Bogotá, DC, publicadas en la web de la entidad (https://fuga.gov.co/informes-de-gestion-2021) se observa que el cargue de la información de enero que se debía realizar hasta el 09 de febrero, se reportó el 18/02/2021. (Resolución 023 de 2016, 009 de 2019 y Circular 001 de 2020 de la Contraloría de Bogotá DC),  dentro de la información a reportar se incluye la gestión presupuestal de la entidad.</t>
  </si>
  <si>
    <t xml:space="preserve">Si bien se cumple el criterio se recomienda fortalecer los controles que garanticen que se está reportando la información a los diferentes entes que la requieren, dentro de los términos establecidos.
</t>
  </si>
  <si>
    <t>Se mantiene la siguiente recomendación:
Operaciones Reciprocas:  implementar acciones que permitan garantizar la conciliación permanente de los saldos de éstas y atender de manera oportuna las recomendaciones dadas tanto por la Oficina de Control Interno en sus diferentes seguimientos como las alertas dadas por la Dirección Distrital de Contabilidad a través de las visitas realizadas a la entidad, dentro de las que se destacan:
* Mesas de trabajo con la ERU y entidades que tengan diferencias en recíprocas para hacer los ajustes a que tenga lugar (Acta del 02/12/2021 Orfeo(20212400116943)
* El supervisor y contador de la fuga y de la ERU deben reunirse a la mayor brevedad para identificar que se va a hacer respecto a la diferencia que se presentan en las operaciones reciprocas (2a.  visita de la Dirección Distrital de Contabilidad a la entidad  de fecha noviembre de 2021).)</t>
  </si>
  <si>
    <t>Si bien se cumple el criterio, se recomienda incluir en las socializaciones a todos los colaboradores del área financiera; lo anterior en razón a que solo se observa la participación de colaboradores de Contabilidad y Almacén.</t>
  </si>
  <si>
    <t>Si bien se presenta la gestión adelantada por  Contabilidad para dar cumplimiento a lo establecido en el procedimiento y en aplicación de los controles,  no todas las áreas responsables de remitir información  de los hechos económicos generados lo reportan de manera oportuna. En el orfeo 2022200002381300002 aportado como evidencia, se observa que la Subdirección de Gestión para el Centro de Bogotá no reporta la información relacionada con el convenio 164.  Ver observación numeral 23.4</t>
  </si>
  <si>
    <t>Conforme lo señalado por la 1a. Línea de defensa, se observa a través del resultado de las conciliaciones con tesorería, almacén y nomina y lo establecido en el Plan de Sostenibilidad Contable; no obstante se evidencian debilidades respecto a la oportunidad en la entrega de la información suministrada para llevar a cabo las conciliaciones de las operaciones reciprocas, específicamente en la gestión del Convenio 164; En el radicado 20222400023173 se encuentra la siguiente anotación: 5. La diferencia presentada en el saldo del convenio 164 se genera por los tiempos de entrega de los informes de supervisión, ya que contabilidad de la FUGA no contaba con información a diciembre de 2021 a la fecha de cierre. Situación que también ha sido advertida en desarrollo de los informes de cumplimiento Medidas de Austeridad presentados por la OCI durante la vigencia.</t>
  </si>
  <si>
    <t>Si bien se presenta como soporte los comunicados de solicitud de información de contabilidad y respuesta de recursos físicos certificando que no se presenta deterioro en la propiedad planta y equipo, se evidencian debilidades relacionadas  con la verificación de los indicios de  deterioro, expuestas en el ítem 22.3</t>
  </si>
  <si>
    <t>Se evidencian debilidades relacionadas con la coherencia de la información presentada en los estados financieros y la identificación clara en las revelaciones, de las variaciones más relevantes al cierre de la vigencia, así como de los criterios de indicio de deterioro sobre los cuales se consideró que no se presentaron  este tipo de afectaciones  sobre las cuentas vinculadas a esta gestión.</t>
  </si>
  <si>
    <t>De conformidad con los seguimientos realizados por la OCI en julio y noviembre de 2021, se observa que el proceso de gestión Financiera llevo a cabo el monitoreo de la ejecución de las acciones formuladas en el PMP (3 acciones), las cuales fueron cerradas al termino de la vigencia. Respecto al PMI se formularon 7 acciones vinculadas al proceso de Gestión Financiera, las cuales se encuentran en términos de ejecución.</t>
  </si>
  <si>
    <r>
      <t xml:space="preserve">Se recomienda nuevamente:
* Teniendo en cuenta que no se identificaron las razones para reportar la cuenta mensual incluyendo la información contable, fuera del plazo establecido (previa autorización en SIVICOF) se recomienda continuar fortaleciendo los controles para garantizar el cumplimiento de los términos señalados para reportar. Se precisa que, dentro de los informes presentados en la cuenta mensual de enero de 2021, se requirió la información: CBN-1009: Estado de Situación Financiera; CBN-1011: Estado de Cambios en el Patrimonio; CBN-1010: Estado de Resultado Integral o Estado de Resultados; CBN-0906: Notas a los Estados Financieros; los cuales corresponden a la gestión contable.
</t>
    </r>
    <r>
      <rPr>
        <sz val="14"/>
        <color indexed="8"/>
        <rFont val="Arial"/>
        <family val="2"/>
      </rPr>
      <t>* Incluir en el PIC, capacitaciones que  fortalezcan los conocimientos del equipo de trabajo del proceso de gestión financiera.</t>
    </r>
    <r>
      <rPr>
        <sz val="14"/>
        <color indexed="8"/>
        <rFont val="Arial"/>
        <family val="2"/>
      </rPr>
      <t xml:space="preserve"> Es importante tener en cuenta que estas capacitaciones hacen referencia a los criterios establecidos en el ítem 32 de la presente evaluación.</t>
    </r>
  </si>
  <si>
    <r>
      <t xml:space="preserve">De conformidad con lo registrado por la 1a. línea de defensa, se evidencia que la entidad ha subsanado las situaciones relacionadas con la implementación de las políticas contables: 7.1. Controles Administrativos: Literal a: Se aportan los correos electrónicos a través de los cuales se requiere a los procesos la entrega de la información que aporta al proceso contable para realizar los cierres correspondientes;    7.2. Controles Operativos, literal f: Depuración Contable Permanente, específicamente en lo relación con la formulación, revisión, evaluación y actualización del Plan de Sostenibilidad Contable; 7.4. Autoevaluación del Proceso Contable
No obstante, nuevamente se evidencian debilidades en la aplicación de las políticas relacionadas con:
7. Elaboración de los Estados Contables:
7.2.  Controles Operativos, literal d: Presentación de información contable: si bien de la verificación realizada al link https://www.chip.gov.co/schip_rt/index.jsf se observa que la entidad reportó la información solicitada conforme los plazos señalados en el CHIP; de la consulta realizada a las certificaciones de recepción de información de la Contraloría de Bogotá, DC, publicadas en la web de la entidad (https://fuga.gov.co/informes-de-gestion-2021) se observa que el cargue de la información de enero que debía realizar hasta el 9 de febrero, se reportó el 18/02/2021. (Resolución 023 de 2016, 009 de 2019 y Circular 001 de 2020 de la Contraloría de Bogotá DC). A través de correo electrónico de fecha 24/02/2022 la Profesional Especializada Contadora precisa que los informes mensuales de Sivicof no se reporta información contable; no obstante es importante señalar que parte e la información a reportar mensual es de competencia del proceso de gestión financiera (Presupuesto, inversiones y para el caso especifico de enero la información al culminar la gestión que comprende estados financieros y notas a los estados financieros, entre otros). 
7.3. Responsabilidades de las áreas de gestión frente al proceso contable: Los Subdirectores y Gerentes son responsables de la calidad, confiabilidad y oportunidad
de la información contable que generen siguiendo lo establecido en el presente manual y en el procedimiento Gestión Contable; lo anterior en razón a que se evidenció a través del orfeo 2022200002381300002 aportado como evidencia por contabilidad, que la Subdirección de Gestión para el Centro de Bogotá no reporta la información relacionada con el convenio 164.
</t>
    </r>
    <r>
      <rPr>
        <sz val="14"/>
        <rFont val="Arial"/>
        <family val="2"/>
      </rPr>
      <t>7.8. Capacitación y actualización contable:  No se evidencian actividades gestionadas a través del PIC 2021 que permitan validar el cumplimiento de lo establecido en este ítem</t>
    </r>
  </si>
  <si>
    <t>Teniendo en cuenta lo reportado por la 1a. Línea de defensa así como lo observado en la evidencia aportada, se evidencia que se cumple con el criterio evaluado.</t>
  </si>
  <si>
    <t xml:space="preserve">De conformidad con los estados financieros publicados en la  página web y las revelaciones aportadas por correo electrónico el 19/02/2022 por la profesional especializada Contador,  se observó que la entidad aplicó los criterios de medición establecidos en el Manual de Políticas Contable vigente.
</t>
  </si>
  <si>
    <t>Conforme lo registrado por la 1a. Línea de defensa así como en lo observado por la OCI en el Manual de Políticas Contables se evidencia que se cumple con el criterio evaluado.</t>
  </si>
  <si>
    <t xml:space="preserve">Desde la Subdirección de Gestión para el Centro de Bogotá, identificar las situaciones o responsables que impiden reportar la información oportunamente a Contabilidad y/o tomar las acciones que se consideren pertinentes para garantizar el cumplimiento integral del criterio. Como respuesta a esta observación en el informe preliminar, la Subdirección de Gestión para el Centro de Bogotá, a través del radicado 20224000027613 de fecha: 24/02/2022, señala la gestión que se ha adelantado respecto a realizar el diagnóstico de la problemática, identificar sus responsables y adoptar las medidas pertinentes para subsanarla; en ese sentido se orienta la recomendación a fortalecer los controles al interior de la Subdirección y realizar seguimiento al cumplimiento de los acuerdos señalados en el memorando indicado anteriormente.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</si>
</sst>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_);_(* \(#,##0.0\);_(* &quot;-&quot;_);_(@_)"/>
    <numFmt numFmtId="197" formatCode="0.0000"/>
    <numFmt numFmtId="198" formatCode="0.000"/>
    <numFmt numFmtId="199" formatCode="_(* #,##0.00_);_(* \(#,##0.00\);_(* &quot;-&quot;_);_(@_)"/>
    <numFmt numFmtId="200" formatCode="0.0000000"/>
    <numFmt numFmtId="201" formatCode="0.00000000"/>
    <numFmt numFmtId="202" formatCode="0.000000000"/>
    <numFmt numFmtId="203" formatCode="0.000000"/>
    <numFmt numFmtId="204" formatCode="0.00000"/>
    <numFmt numFmtId="205" formatCode="0.0"/>
  </numFmts>
  <fonts count="58">
    <font>
      <sz val="10"/>
      <name val="Arial"/>
      <family val="0"/>
    </font>
    <font>
      <sz val="9"/>
      <name val="Tahoma"/>
      <family val="2"/>
    </font>
    <font>
      <b/>
      <sz val="9"/>
      <name val="Tahoma"/>
      <family val="2"/>
    </font>
    <font>
      <b/>
      <sz val="14"/>
      <name val="Arial"/>
      <family val="2"/>
    </font>
    <font>
      <sz val="14"/>
      <name val="Arial"/>
      <family val="2"/>
    </font>
    <font>
      <b/>
      <sz val="14"/>
      <color indexed="8"/>
      <name val="Arial"/>
      <family val="2"/>
    </font>
    <font>
      <sz val="14"/>
      <color indexed="8"/>
      <name val="Arial"/>
      <family val="2"/>
    </font>
    <font>
      <u val="single"/>
      <sz val="14"/>
      <name val="Arial"/>
      <family val="2"/>
    </font>
    <font>
      <sz val="14"/>
      <color indexed="11"/>
      <name val="Arial"/>
      <family val="2"/>
    </font>
    <font>
      <sz val="11"/>
      <name val="Arial"/>
      <family val="2"/>
    </font>
    <font>
      <i/>
      <sz val="11"/>
      <color indexed="10"/>
      <name val="Arial"/>
      <family val="2"/>
    </font>
    <font>
      <i/>
      <sz val="12"/>
      <color indexed="10"/>
      <name val="Arial"/>
      <family val="2"/>
    </font>
    <font>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5"/>
      <color indexed="12"/>
      <name val="Arial"/>
      <family val="2"/>
    </font>
    <font>
      <u val="single"/>
      <sz val="5.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60"/>
      <name val="Arial"/>
      <family val="2"/>
    </font>
    <font>
      <b/>
      <sz val="14"/>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C00000"/>
      <name val="Arial"/>
      <family val="2"/>
    </font>
    <font>
      <sz val="14"/>
      <color theme="1"/>
      <name val="Arial"/>
      <family val="2"/>
    </font>
    <font>
      <b/>
      <sz val="14"/>
      <color rgb="FFFF00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6A6A6"/>
        <bgColor indexed="64"/>
      </patternFill>
    </fill>
    <fill>
      <patternFill patternType="solid">
        <fgColor rgb="FFBEBEBE"/>
        <bgColor indexed="64"/>
      </patternFill>
    </fill>
    <fill>
      <patternFill patternType="solid">
        <fgColor rgb="FF00B050"/>
        <bgColor indexed="64"/>
      </patternFill>
    </fill>
    <fill>
      <patternFill patternType="solid">
        <fgColor rgb="FFD9D9D9"/>
        <bgColor indexed="64"/>
      </patternFill>
    </fill>
    <fill>
      <patternFill patternType="solid">
        <fgColor rgb="FFFFC00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9" tint="-0.24997000396251678"/>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rgb="FF80808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
      <left>
        <color indexed="63"/>
      </left>
      <right style="medium"/>
      <top style="medium"/>
      <bottom style="medium"/>
    </border>
    <border>
      <left style="medium"/>
      <right style="medium"/>
      <top>
        <color indexed="63"/>
      </top>
      <bottom style="mediu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style="medium">
        <color rgb="FF000000"/>
      </left>
      <right style="medium">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9">
    <xf numFmtId="0" fontId="0" fillId="0" borderId="0" xfId="0" applyAlignment="1">
      <alignment/>
    </xf>
    <xf numFmtId="199" fontId="3" fillId="0" borderId="0" xfId="0" applyNumberFormat="1" applyFont="1" applyFill="1" applyBorder="1" applyAlignment="1">
      <alignment horizontal="right" vertical="top" wrapText="1"/>
    </xf>
    <xf numFmtId="0" fontId="3" fillId="0" borderId="0" xfId="0" applyFont="1" applyFill="1" applyBorder="1" applyAlignment="1">
      <alignment horizontal="right" vertical="top" wrapText="1"/>
    </xf>
    <xf numFmtId="199" fontId="3" fillId="33" borderId="10" xfId="0" applyNumberFormat="1" applyFont="1" applyFill="1" applyBorder="1" applyAlignment="1">
      <alignment horizontal="right" vertical="top" wrapText="1"/>
    </xf>
    <xf numFmtId="0" fontId="3" fillId="33" borderId="10" xfId="0" applyFont="1" applyFill="1" applyBorder="1" applyAlignment="1">
      <alignment horizontal="right" vertical="top" wrapText="1"/>
    </xf>
    <xf numFmtId="0" fontId="3"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0" borderId="0" xfId="0" applyFont="1" applyAlignment="1">
      <alignment/>
    </xf>
    <xf numFmtId="0" fontId="4" fillId="34" borderId="10" xfId="0" applyFont="1" applyFill="1" applyBorder="1" applyAlignment="1">
      <alignment horizontal="center" vertical="top"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99" fontId="3" fillId="35" borderId="10" xfId="0" applyNumberFormat="1" applyFont="1" applyFill="1" applyBorder="1" applyAlignment="1">
      <alignment horizontal="center" vertical="center" wrapText="1"/>
    </xf>
    <xf numFmtId="199" fontId="3" fillId="35" borderId="10" xfId="0" applyNumberFormat="1" applyFont="1" applyFill="1" applyBorder="1" applyAlignment="1">
      <alignment horizontal="center" vertical="top" wrapText="1"/>
    </xf>
    <xf numFmtId="0" fontId="4" fillId="36" borderId="10" xfId="0" applyFont="1" applyFill="1" applyBorder="1" applyAlignment="1">
      <alignment horizontal="center" vertical="top" wrapText="1"/>
    </xf>
    <xf numFmtId="0" fontId="3" fillId="36" borderId="10" xfId="0" applyFont="1" applyFill="1" applyBorder="1" applyAlignment="1">
      <alignment horizontal="center" vertical="center" wrapText="1"/>
    </xf>
    <xf numFmtId="199" fontId="3" fillId="37" borderId="10" xfId="0" applyNumberFormat="1" applyFont="1" applyFill="1" applyBorder="1" applyAlignment="1">
      <alignment horizontal="center" vertical="center" wrapText="1"/>
    </xf>
    <xf numFmtId="0" fontId="54" fillId="38" borderId="10" xfId="0" applyFont="1" applyFill="1" applyBorder="1" applyAlignment="1">
      <alignment horizontal="center" vertical="center" wrapText="1"/>
    </xf>
    <xf numFmtId="199" fontId="3" fillId="19" borderId="10" xfId="0" applyNumberFormat="1" applyFont="1" applyFill="1" applyBorder="1" applyAlignment="1">
      <alignment horizontal="center" vertical="center" wrapText="1"/>
    </xf>
    <xf numFmtId="199" fontId="3" fillId="37" borderId="10" xfId="0" applyNumberFormat="1" applyFont="1" applyFill="1" applyBorder="1" applyAlignment="1">
      <alignment horizontal="center" vertical="top" wrapText="1"/>
    </xf>
    <xf numFmtId="199" fontId="3" fillId="19" borderId="11" xfId="0" applyNumberFormat="1" applyFont="1" applyFill="1" applyBorder="1" applyAlignment="1">
      <alignment horizontal="center" vertical="center" wrapText="1"/>
    </xf>
    <xf numFmtId="0" fontId="3" fillId="36" borderId="12" xfId="0" applyFont="1" applyFill="1" applyBorder="1" applyAlignment="1">
      <alignment horizontal="center" vertical="top" wrapText="1"/>
    </xf>
    <xf numFmtId="0" fontId="3" fillId="36" borderId="12" xfId="0" applyFont="1" applyFill="1" applyBorder="1" applyAlignment="1">
      <alignment horizontal="right" vertical="top" wrapText="1"/>
    </xf>
    <xf numFmtId="0" fontId="3" fillId="36" borderId="13" xfId="0" applyFont="1" applyFill="1" applyBorder="1" applyAlignment="1">
      <alignment horizontal="righ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8" borderId="10" xfId="0" applyFont="1" applyFill="1" applyBorder="1" applyAlignment="1">
      <alignment horizontal="center" wrapText="1"/>
    </xf>
    <xf numFmtId="0" fontId="4" fillId="8" borderId="10" xfId="0" applyFont="1" applyFill="1" applyBorder="1" applyAlignment="1">
      <alignment horizontal="center" vertical="center" wrapText="1"/>
    </xf>
    <xf numFmtId="0" fontId="4" fillId="39" borderId="10" xfId="0" applyFont="1" applyFill="1" applyBorder="1" applyAlignment="1">
      <alignment horizontal="center" vertical="center" wrapText="1"/>
    </xf>
    <xf numFmtId="199" fontId="4" fillId="40" borderId="10" xfId="50" applyNumberFormat="1" applyFont="1" applyFill="1" applyBorder="1" applyAlignment="1">
      <alignment horizontal="right" vertical="top" wrapText="1"/>
    </xf>
    <xf numFmtId="0" fontId="55" fillId="40" borderId="10" xfId="0" applyFont="1" applyFill="1" applyBorder="1" applyAlignment="1">
      <alignment horizontal="justify" vertical="top" wrapText="1"/>
    </xf>
    <xf numFmtId="0" fontId="4" fillId="0" borderId="10" xfId="50" applyNumberFormat="1" applyFont="1" applyFill="1" applyBorder="1" applyAlignment="1">
      <alignment horizontal="justify" vertical="top" wrapText="1"/>
    </xf>
    <xf numFmtId="0" fontId="3" fillId="8" borderId="10" xfId="0" applyFont="1" applyFill="1" applyBorder="1" applyAlignment="1">
      <alignment horizontal="center" vertical="center" wrapText="1"/>
    </xf>
    <xf numFmtId="199" fontId="4" fillId="40" borderId="10" xfId="50" applyNumberFormat="1" applyFont="1" applyFill="1" applyBorder="1" applyAlignment="1">
      <alignment horizontal="right" vertical="center" wrapText="1"/>
    </xf>
    <xf numFmtId="0" fontId="55" fillId="40" borderId="14" xfId="0" applyFont="1" applyFill="1" applyBorder="1" applyAlignment="1">
      <alignment horizontal="justify" vertical="top" wrapText="1"/>
    </xf>
    <xf numFmtId="0" fontId="4" fillId="40" borderId="10" xfId="0" applyFont="1" applyFill="1" applyBorder="1" applyAlignment="1">
      <alignment horizontal="justify" vertical="top" wrapText="1"/>
    </xf>
    <xf numFmtId="199" fontId="4" fillId="0" borderId="0" xfId="50" applyNumberFormat="1" applyFont="1" applyFill="1" applyBorder="1" applyAlignment="1">
      <alignment horizontal="right" vertical="top" wrapText="1"/>
    </xf>
    <xf numFmtId="0" fontId="4" fillId="41" borderId="12" xfId="0" applyFont="1" applyFill="1" applyBorder="1" applyAlignment="1">
      <alignment horizontal="center" vertical="top" wrapText="1"/>
    </xf>
    <xf numFmtId="0" fontId="4" fillId="41" borderId="12" xfId="0" applyFont="1" applyFill="1" applyBorder="1" applyAlignment="1">
      <alignment horizontal="right"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3" fillId="0" borderId="10" xfId="0" applyFont="1" applyBorder="1" applyAlignment="1">
      <alignment horizont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top" wrapText="1"/>
    </xf>
    <xf numFmtId="0" fontId="3" fillId="0" borderId="0" xfId="0" applyFont="1" applyAlignment="1">
      <alignment horizontal="left" indent="5"/>
    </xf>
    <xf numFmtId="0" fontId="3" fillId="0" borderId="0" xfId="0" applyFont="1" applyAlignment="1">
      <alignment/>
    </xf>
    <xf numFmtId="0" fontId="3" fillId="36" borderId="13" xfId="0" applyFont="1" applyFill="1" applyBorder="1" applyAlignment="1">
      <alignment horizontal="center"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center" vertical="center" wrapText="1"/>
    </xf>
    <xf numFmtId="0" fontId="4" fillId="42" borderId="12" xfId="0" applyFont="1" applyFill="1" applyBorder="1" applyAlignment="1">
      <alignment horizontal="left" vertical="top" wrapText="1" indent="5"/>
    </xf>
    <xf numFmtId="0" fontId="4" fillId="42" borderId="12" xfId="0" applyFont="1" applyFill="1" applyBorder="1" applyAlignment="1">
      <alignment horizontal="center" vertical="top" wrapText="1"/>
    </xf>
    <xf numFmtId="0" fontId="4" fillId="0" borderId="10" xfId="0" applyFont="1" applyFill="1" applyBorder="1" applyAlignment="1">
      <alignment vertical="top" wrapText="1"/>
    </xf>
    <xf numFmtId="0" fontId="4" fillId="43" borderId="12" xfId="0" applyFont="1" applyFill="1" applyBorder="1" applyAlignment="1">
      <alignment horizontal="left" vertical="top" wrapText="1" indent="5"/>
    </xf>
    <xf numFmtId="0" fontId="4" fillId="43" borderId="12" xfId="0" applyFont="1" applyFill="1" applyBorder="1" applyAlignment="1">
      <alignment horizontal="center" vertical="top" wrapText="1"/>
    </xf>
    <xf numFmtId="0" fontId="4" fillId="44" borderId="12" xfId="0" applyFont="1" applyFill="1" applyBorder="1" applyAlignment="1">
      <alignment horizontal="left" vertical="top" wrapText="1" indent="5"/>
    </xf>
    <xf numFmtId="0" fontId="4" fillId="44" borderId="12" xfId="0" applyFont="1" applyFill="1" applyBorder="1" applyAlignment="1">
      <alignment horizontal="center" vertical="top" wrapText="1"/>
    </xf>
    <xf numFmtId="0" fontId="4" fillId="45" borderId="10" xfId="50" applyNumberFormat="1" applyFont="1" applyFill="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Alignment="1">
      <alignment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right" vertical="center" wrapText="1"/>
    </xf>
    <xf numFmtId="0" fontId="55" fillId="33" borderId="10" xfId="0" applyFont="1" applyFill="1" applyBorder="1" applyAlignment="1">
      <alignment horizontal="justify" vertical="center" wrapText="1"/>
    </xf>
    <xf numFmtId="0" fontId="55" fillId="34" borderId="10" xfId="0" applyFont="1" applyFill="1" applyBorder="1" applyAlignment="1">
      <alignment horizontal="justify" vertical="center" wrapText="1"/>
    </xf>
    <xf numFmtId="0" fontId="55" fillId="34" borderId="15" xfId="0" applyFont="1" applyFill="1" applyBorder="1" applyAlignment="1">
      <alignment horizontal="justify" vertical="center" wrapText="1"/>
    </xf>
    <xf numFmtId="0" fontId="4" fillId="0" borderId="0" xfId="0" applyFont="1" applyFill="1" applyBorder="1" applyAlignment="1">
      <alignment horizontal="right" vertical="top" wrapText="1"/>
    </xf>
    <xf numFmtId="0" fontId="4" fillId="34" borderId="10" xfId="0" applyFont="1" applyFill="1" applyBorder="1" applyAlignment="1">
      <alignment vertical="center" wrapText="1"/>
    </xf>
    <xf numFmtId="0" fontId="4" fillId="34" borderId="10" xfId="0" applyFont="1" applyFill="1" applyBorder="1" applyAlignment="1">
      <alignment horizontal="right" vertical="center" wrapText="1"/>
    </xf>
    <xf numFmtId="0" fontId="3" fillId="39" borderId="10" xfId="0" applyFont="1" applyFill="1" applyBorder="1" applyAlignment="1">
      <alignment horizontal="center" vertical="center" wrapText="1"/>
    </xf>
    <xf numFmtId="2" fontId="4" fillId="40" borderId="10" xfId="0" applyNumberFormat="1" applyFont="1" applyFill="1" applyBorder="1" applyAlignment="1">
      <alignment horizontal="right" vertical="center" wrapText="1"/>
    </xf>
    <xf numFmtId="2" fontId="4" fillId="0" borderId="0" xfId="0" applyNumberFormat="1" applyFont="1" applyFill="1" applyBorder="1" applyAlignment="1">
      <alignment horizontal="right" vertical="top" wrapText="1"/>
    </xf>
    <xf numFmtId="0" fontId="4" fillId="40" borderId="10" xfId="0" applyFont="1" applyFill="1" applyBorder="1" applyAlignment="1">
      <alignment horizontal="right" vertical="top" wrapText="1"/>
    </xf>
    <xf numFmtId="0" fontId="4" fillId="40" borderId="10" xfId="0" applyFont="1" applyFill="1" applyBorder="1" applyAlignment="1">
      <alignment horizontal="right" vertical="center" wrapText="1"/>
    </xf>
    <xf numFmtId="0" fontId="4" fillId="0" borderId="10" xfId="0" applyFont="1" applyFill="1" applyBorder="1" applyAlignment="1">
      <alignment horizontal="justify" vertical="top" wrapText="1"/>
    </xf>
    <xf numFmtId="0" fontId="4" fillId="40" borderId="10" xfId="0" applyFont="1" applyFill="1" applyBorder="1" applyAlignment="1">
      <alignment horizontal="justify" vertical="top"/>
    </xf>
    <xf numFmtId="0" fontId="55" fillId="8" borderId="10" xfId="0" applyFont="1" applyFill="1" applyBorder="1" applyAlignment="1">
      <alignment horizontal="center" vertical="center" wrapText="1"/>
    </xf>
    <xf numFmtId="0" fontId="55" fillId="39" borderId="10" xfId="0" applyFont="1" applyFill="1" applyBorder="1" applyAlignment="1">
      <alignment horizontal="center" vertical="center" wrapText="1"/>
    </xf>
    <xf numFmtId="0" fontId="3" fillId="36" borderId="10" xfId="0" applyFont="1" applyFill="1" applyBorder="1" applyAlignment="1">
      <alignment horizontal="center" vertical="top" wrapText="1"/>
    </xf>
    <xf numFmtId="0" fontId="3" fillId="36" borderId="10" xfId="0" applyFont="1" applyFill="1" applyBorder="1" applyAlignment="1">
      <alignment horizontal="center" wrapText="1"/>
    </xf>
    <xf numFmtId="0" fontId="3" fillId="39" borderId="10" xfId="0" applyFont="1" applyFill="1" applyBorder="1" applyAlignment="1">
      <alignment vertical="top" wrapText="1"/>
    </xf>
    <xf numFmtId="0" fontId="3" fillId="36" borderId="10" xfId="0" applyFont="1" applyFill="1" applyBorder="1" applyAlignment="1">
      <alignment vertical="top" wrapText="1"/>
    </xf>
    <xf numFmtId="0" fontId="3" fillId="36" borderId="10" xfId="0" applyFont="1" applyFill="1" applyBorder="1" applyAlignment="1">
      <alignment horizontal="right" vertical="top" wrapText="1"/>
    </xf>
    <xf numFmtId="199" fontId="56" fillId="37" borderId="10" xfId="0" applyNumberFormat="1" applyFont="1" applyFill="1" applyBorder="1" applyAlignment="1">
      <alignment horizontal="right" vertical="top" wrapText="1"/>
    </xf>
    <xf numFmtId="199" fontId="56" fillId="0" borderId="0" xfId="0" applyNumberFormat="1" applyFont="1" applyFill="1" applyBorder="1" applyAlignment="1">
      <alignment horizontal="right" vertical="top" wrapText="1"/>
    </xf>
    <xf numFmtId="199" fontId="3" fillId="35" borderId="10" xfId="0" applyNumberFormat="1" applyFont="1" applyFill="1" applyBorder="1" applyAlignment="1">
      <alignment horizontal="right" vertical="top" wrapText="1"/>
    </xf>
    <xf numFmtId="199" fontId="4" fillId="45" borderId="16" xfId="50" applyNumberFormat="1" applyFont="1" applyFill="1" applyBorder="1" applyAlignment="1">
      <alignment horizontal="justify" vertical="top" wrapText="1"/>
    </xf>
    <xf numFmtId="0" fontId="4" fillId="0" borderId="16" xfId="0" applyFont="1" applyFill="1" applyBorder="1" applyAlignment="1">
      <alignment horizontal="justify" vertical="top"/>
    </xf>
    <xf numFmtId="0" fontId="4" fillId="45" borderId="16" xfId="0" applyFont="1" applyFill="1" applyBorder="1" applyAlignment="1">
      <alignment horizontal="justify" vertical="top"/>
    </xf>
    <xf numFmtId="0" fontId="4" fillId="36" borderId="10" xfId="0" applyFont="1" applyFill="1" applyBorder="1" applyAlignment="1">
      <alignment vertical="top" wrapText="1"/>
    </xf>
    <xf numFmtId="0" fontId="4" fillId="45" borderId="10"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36" borderId="10" xfId="0" applyFont="1" applyFill="1" applyBorder="1" applyAlignment="1">
      <alignment horizontal="center" wrapText="1"/>
    </xf>
    <xf numFmtId="0" fontId="4" fillId="36" borderId="10" xfId="0" applyFont="1" applyFill="1" applyBorder="1" applyAlignment="1">
      <alignment horizontal="right" vertical="top" wrapText="1"/>
    </xf>
    <xf numFmtId="0" fontId="4" fillId="36" borderId="10" xfId="0" applyFont="1" applyFill="1" applyBorder="1" applyAlignment="1">
      <alignment horizontal="justify" vertical="top" wrapText="1"/>
    </xf>
    <xf numFmtId="0" fontId="4" fillId="0" borderId="0" xfId="0" applyFont="1" applyAlignment="1">
      <alignment horizontal="center"/>
    </xf>
    <xf numFmtId="0" fontId="4" fillId="0" borderId="0" xfId="0" applyFont="1" applyFill="1" applyAlignment="1">
      <alignment wrapText="1"/>
    </xf>
    <xf numFmtId="0" fontId="4" fillId="0" borderId="0" xfId="0" applyFont="1" applyFill="1" applyAlignment="1">
      <alignment/>
    </xf>
    <xf numFmtId="0" fontId="3" fillId="0" borderId="17" xfId="0" applyFont="1" applyBorder="1" applyAlignment="1">
      <alignment horizontal="right" vertical="center" wrapText="1"/>
    </xf>
    <xf numFmtId="0" fontId="3" fillId="0" borderId="17" xfId="0" applyFont="1" applyBorder="1" applyAlignment="1">
      <alignment horizontal="center" vertical="center" wrapText="1"/>
    </xf>
    <xf numFmtId="0" fontId="3" fillId="0" borderId="13" xfId="0" applyFont="1" applyBorder="1" applyAlignment="1">
      <alignment horizontal="right" vertical="center" wrapText="1"/>
    </xf>
    <xf numFmtId="0" fontId="4" fillId="0" borderId="18" xfId="0" applyFont="1" applyBorder="1" applyAlignment="1">
      <alignment horizontal="center" vertical="center" wrapText="1"/>
    </xf>
    <xf numFmtId="0" fontId="3" fillId="0" borderId="12" xfId="0" applyFont="1" applyBorder="1" applyAlignment="1">
      <alignment horizontal="right" vertical="center" wrapText="1"/>
    </xf>
    <xf numFmtId="199" fontId="3" fillId="0" borderId="17" xfId="0" applyNumberFormat="1" applyFont="1" applyBorder="1" applyAlignment="1">
      <alignment horizontal="right" vertical="center" wrapText="1"/>
    </xf>
    <xf numFmtId="199" fontId="3" fillId="0" borderId="12" xfId="0" applyNumberFormat="1" applyFont="1" applyBorder="1" applyAlignment="1">
      <alignment horizontal="right" vertical="center" wrapText="1"/>
    </xf>
    <xf numFmtId="199" fontId="3" fillId="35" borderId="17" xfId="0" applyNumberFormat="1" applyFont="1" applyFill="1" applyBorder="1" applyAlignment="1">
      <alignment horizontal="right" vertical="center" wrapText="1"/>
    </xf>
    <xf numFmtId="199" fontId="3" fillId="35" borderId="12" xfId="0" applyNumberFormat="1" applyFont="1" applyFill="1" applyBorder="1" applyAlignment="1">
      <alignment horizontal="right" vertical="center" wrapText="1"/>
    </xf>
    <xf numFmtId="0" fontId="3" fillId="46" borderId="18"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50" applyNumberFormat="1" applyFont="1" applyFill="1" applyBorder="1" applyAlignment="1">
      <alignment horizontal="justify" vertical="center" wrapText="1"/>
    </xf>
    <xf numFmtId="0" fontId="4" fillId="0" borderId="16" xfId="0" applyFont="1" applyBorder="1" applyAlignment="1">
      <alignment horizontal="justify" vertical="top"/>
    </xf>
    <xf numFmtId="0" fontId="4" fillId="33" borderId="10" xfId="0" applyFont="1" applyFill="1" applyBorder="1" applyAlignment="1">
      <alignment vertical="center" wrapText="1"/>
    </xf>
    <xf numFmtId="0" fontId="4" fillId="40" borderId="10" xfId="0" applyFont="1" applyFill="1" applyBorder="1" applyAlignment="1">
      <alignment horizontal="right" vertical="center" wrapText="1"/>
    </xf>
    <xf numFmtId="0" fontId="4" fillId="40" borderId="10" xfId="0" applyFont="1" applyFill="1" applyBorder="1" applyAlignment="1">
      <alignment horizontal="right" vertical="top" wrapText="1"/>
    </xf>
    <xf numFmtId="199" fontId="4" fillId="40" borderId="10" xfId="50" applyNumberFormat="1" applyFont="1" applyFill="1" applyBorder="1" applyAlignment="1">
      <alignment horizontal="right" vertical="center" wrapText="1"/>
    </xf>
    <xf numFmtId="2" fontId="4" fillId="40" borderId="10" xfId="0" applyNumberFormat="1" applyFont="1" applyFill="1" applyBorder="1" applyAlignment="1">
      <alignment horizontal="righ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0" fontId="3" fillId="33" borderId="19" xfId="0" applyFont="1" applyFill="1" applyBorder="1" applyAlignment="1">
      <alignment horizontal="left" vertical="top" wrapText="1" indent="2"/>
    </xf>
    <xf numFmtId="0" fontId="3" fillId="33" borderId="13" xfId="0" applyFont="1" applyFill="1" applyBorder="1" applyAlignment="1">
      <alignment horizontal="left" vertical="top" wrapText="1" indent="2"/>
    </xf>
    <xf numFmtId="0" fontId="4" fillId="0" borderId="20" xfId="0" applyFont="1" applyBorder="1" applyAlignment="1">
      <alignment vertical="top" wrapText="1"/>
    </xf>
    <xf numFmtId="0" fontId="4" fillId="33" borderId="10"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P137"/>
  <sheetViews>
    <sheetView tabSelected="1" view="pageBreakPreview" zoomScale="70" zoomScaleNormal="70" zoomScaleSheetLayoutView="70" zoomScalePageLayoutView="0" workbookViewId="0" topLeftCell="A1">
      <selection activeCell="A5" sqref="A5"/>
    </sheetView>
  </sheetViews>
  <sheetFormatPr defaultColWidth="11.421875" defaultRowHeight="12.75"/>
  <cols>
    <col min="1" max="1" width="8.7109375" style="92" customWidth="1"/>
    <col min="2" max="2" width="50.57421875" style="57" customWidth="1"/>
    <col min="3" max="3" width="73.8515625" style="93" customWidth="1"/>
    <col min="4" max="4" width="107.7109375" style="93" customWidth="1"/>
    <col min="5" max="5" width="68.00390625" style="93" customWidth="1"/>
    <col min="6" max="6" width="13.28125" style="93" customWidth="1"/>
    <col min="7" max="7" width="9.8515625" style="93" customWidth="1"/>
    <col min="8" max="8" width="8.8515625" style="93" customWidth="1"/>
    <col min="9" max="9" width="12.140625" style="93" customWidth="1"/>
    <col min="10" max="10" width="10.7109375" style="93" customWidth="1"/>
    <col min="11" max="11" width="11.28125" style="93" customWidth="1"/>
    <col min="12" max="12" width="15.28125" style="7" customWidth="1"/>
    <col min="13" max="13" width="16.00390625" style="7" customWidth="1"/>
    <col min="14" max="14" width="11.421875" style="7" customWidth="1"/>
    <col min="15" max="15" width="15.00390625" style="7" customWidth="1"/>
    <col min="16" max="16" width="13.57421875" style="7" customWidth="1"/>
    <col min="17" max="16384" width="11.421875" style="7" customWidth="1"/>
  </cols>
  <sheetData>
    <row r="1" spans="1:11" ht="36.75" thickBot="1">
      <c r="A1" s="118"/>
      <c r="B1" s="5" t="s">
        <v>0</v>
      </c>
      <c r="C1" s="108"/>
      <c r="D1" s="108"/>
      <c r="E1" s="6"/>
      <c r="F1" s="113"/>
      <c r="G1" s="108"/>
      <c r="H1" s="6"/>
      <c r="I1" s="114" t="s">
        <v>216</v>
      </c>
      <c r="J1" s="3">
        <f>AVERAGE(J4,J41,J50,J55,J71,J75,J86,J103,J107)</f>
        <v>0.9369999999999999</v>
      </c>
      <c r="K1" s="1"/>
    </row>
    <row r="2" spans="1:15" ht="18.75" thickBot="1">
      <c r="A2" s="118"/>
      <c r="B2" s="5" t="s">
        <v>1</v>
      </c>
      <c r="C2" s="108"/>
      <c r="D2" s="108"/>
      <c r="E2" s="6"/>
      <c r="F2" s="113"/>
      <c r="G2" s="108"/>
      <c r="H2" s="6"/>
      <c r="I2" s="114"/>
      <c r="J2" s="4"/>
      <c r="K2" s="2"/>
      <c r="L2" s="7" t="s">
        <v>108</v>
      </c>
      <c r="O2" s="7" t="s">
        <v>109</v>
      </c>
    </row>
    <row r="3" spans="1:16" ht="54.75" thickBot="1">
      <c r="A3" s="8"/>
      <c r="B3" s="9" t="s">
        <v>2</v>
      </c>
      <c r="C3" s="10"/>
      <c r="D3" s="10"/>
      <c r="E3" s="10"/>
      <c r="F3" s="10"/>
      <c r="G3" s="10"/>
      <c r="H3" s="10"/>
      <c r="I3" s="10" t="s">
        <v>217</v>
      </c>
      <c r="J3" s="12">
        <f>AVERAGE(J5:J38,J43,J42:J49,J51:J54,J56:J70,J72:J74,J76:J85,J87:J102,J104:J106,J108:J119)</f>
        <v>0.9277291666666665</v>
      </c>
      <c r="K3" s="1"/>
      <c r="L3" s="115" t="s">
        <v>95</v>
      </c>
      <c r="M3" s="116"/>
      <c r="N3" s="117"/>
      <c r="O3" s="115" t="s">
        <v>96</v>
      </c>
      <c r="P3" s="116"/>
    </row>
    <row r="4" spans="1:16" ht="36" customHeight="1" thickBot="1">
      <c r="A4" s="13"/>
      <c r="B4" s="14" t="s">
        <v>3</v>
      </c>
      <c r="C4" s="19" t="s">
        <v>341</v>
      </c>
      <c r="D4" s="16" t="s">
        <v>342</v>
      </c>
      <c r="E4" s="16" t="s">
        <v>343</v>
      </c>
      <c r="F4" s="14" t="s">
        <v>4</v>
      </c>
      <c r="G4" s="14" t="s">
        <v>104</v>
      </c>
      <c r="H4" s="14" t="s">
        <v>212</v>
      </c>
      <c r="I4" s="14" t="s">
        <v>218</v>
      </c>
      <c r="J4" s="18">
        <f>AVERAGE(J5:J38)</f>
        <v>0.9696666666666666</v>
      </c>
      <c r="K4" s="1"/>
      <c r="L4" s="20" t="s">
        <v>97</v>
      </c>
      <c r="M4" s="21" t="s">
        <v>98</v>
      </c>
      <c r="N4" s="117"/>
      <c r="O4" s="20" t="s">
        <v>97</v>
      </c>
      <c r="P4" s="22" t="s">
        <v>98</v>
      </c>
    </row>
    <row r="5" spans="1:16" ht="269.25" customHeight="1" thickBot="1">
      <c r="A5" s="23">
        <v>1</v>
      </c>
      <c r="B5" s="24" t="s">
        <v>186</v>
      </c>
      <c r="C5" s="106" t="s">
        <v>346</v>
      </c>
      <c r="D5" s="33" t="s">
        <v>322</v>
      </c>
      <c r="E5" s="34" t="s">
        <v>396</v>
      </c>
      <c r="F5" s="31" t="s">
        <v>7</v>
      </c>
      <c r="G5" s="26" t="s">
        <v>99</v>
      </c>
      <c r="H5" s="27">
        <v>0.3</v>
      </c>
      <c r="I5" s="32">
        <f>H5</f>
        <v>0.3</v>
      </c>
      <c r="J5" s="32">
        <f>+I5+I6</f>
        <v>0.9299999999999999</v>
      </c>
      <c r="K5" s="35"/>
      <c r="L5" s="36" t="s">
        <v>99</v>
      </c>
      <c r="M5" s="37">
        <v>0.3</v>
      </c>
      <c r="N5" s="117"/>
      <c r="O5" s="36" t="s">
        <v>99</v>
      </c>
      <c r="P5" s="37">
        <v>0.7</v>
      </c>
    </row>
    <row r="6" spans="1:16" ht="68.25" customHeight="1" thickBot="1">
      <c r="A6" s="38" t="s">
        <v>8</v>
      </c>
      <c r="B6" s="39" t="s">
        <v>182</v>
      </c>
      <c r="C6" s="106" t="s">
        <v>307</v>
      </c>
      <c r="D6" s="33" t="s">
        <v>397</v>
      </c>
      <c r="E6" s="34" t="s">
        <v>226</v>
      </c>
      <c r="F6" s="41" t="s">
        <v>9</v>
      </c>
      <c r="G6" s="27" t="s">
        <v>99</v>
      </c>
      <c r="H6" s="27">
        <v>0.7</v>
      </c>
      <c r="I6" s="111">
        <f>AVERAGE(H6:H9)</f>
        <v>0.6299999999999999</v>
      </c>
      <c r="J6" s="32"/>
      <c r="K6" s="35"/>
      <c r="L6" s="36" t="s">
        <v>100</v>
      </c>
      <c r="M6" s="37">
        <v>0.18</v>
      </c>
      <c r="N6" s="117"/>
      <c r="O6" s="36" t="s">
        <v>100</v>
      </c>
      <c r="P6" s="37">
        <v>0.42</v>
      </c>
    </row>
    <row r="7" spans="1:16" ht="409.5" customHeight="1" thickBot="1">
      <c r="A7" s="38" t="s">
        <v>10</v>
      </c>
      <c r="B7" s="39" t="s">
        <v>183</v>
      </c>
      <c r="C7" s="106" t="s">
        <v>345</v>
      </c>
      <c r="D7" s="33" t="s">
        <v>442</v>
      </c>
      <c r="E7" s="34" t="s">
        <v>441</v>
      </c>
      <c r="F7" s="41" t="s">
        <v>225</v>
      </c>
      <c r="G7" s="27" t="s">
        <v>100</v>
      </c>
      <c r="H7" s="27">
        <v>0.42</v>
      </c>
      <c r="I7" s="111"/>
      <c r="J7" s="32"/>
      <c r="K7" s="35"/>
      <c r="L7" s="36" t="s">
        <v>101</v>
      </c>
      <c r="M7" s="37">
        <v>0.06</v>
      </c>
      <c r="N7" s="117"/>
      <c r="O7" s="36" t="s">
        <v>101</v>
      </c>
      <c r="P7" s="37">
        <v>0.14</v>
      </c>
    </row>
    <row r="8" spans="1:11" ht="171" customHeight="1" thickBot="1">
      <c r="A8" s="38" t="s">
        <v>11</v>
      </c>
      <c r="B8" s="39" t="s">
        <v>184</v>
      </c>
      <c r="C8" s="106" t="s">
        <v>257</v>
      </c>
      <c r="D8" s="33" t="s">
        <v>234</v>
      </c>
      <c r="E8" s="34" t="s">
        <v>219</v>
      </c>
      <c r="F8" s="41" t="s">
        <v>9</v>
      </c>
      <c r="G8" s="27" t="s">
        <v>99</v>
      </c>
      <c r="H8" s="27">
        <v>0.7</v>
      </c>
      <c r="I8" s="111"/>
      <c r="J8" s="32"/>
      <c r="K8" s="35"/>
    </row>
    <row r="9" spans="1:11" ht="108" customHeight="1" thickBot="1">
      <c r="A9" s="38" t="s">
        <v>12</v>
      </c>
      <c r="B9" s="39" t="s">
        <v>185</v>
      </c>
      <c r="C9" s="106" t="s">
        <v>269</v>
      </c>
      <c r="D9" s="33" t="s">
        <v>235</v>
      </c>
      <c r="E9" s="34" t="s">
        <v>219</v>
      </c>
      <c r="F9" s="41" t="s">
        <v>9</v>
      </c>
      <c r="G9" s="27" t="s">
        <v>99</v>
      </c>
      <c r="H9" s="27">
        <v>0.7</v>
      </c>
      <c r="I9" s="111"/>
      <c r="J9" s="32"/>
      <c r="K9" s="35"/>
    </row>
    <row r="10" spans="1:12" ht="282.75" customHeight="1" thickBot="1">
      <c r="A10" s="23">
        <v>2</v>
      </c>
      <c r="B10" s="42" t="s">
        <v>207</v>
      </c>
      <c r="C10" s="106" t="s">
        <v>312</v>
      </c>
      <c r="D10" s="33" t="s">
        <v>398</v>
      </c>
      <c r="E10" s="34" t="s">
        <v>219</v>
      </c>
      <c r="F10" s="31" t="s">
        <v>7</v>
      </c>
      <c r="G10" s="26" t="s">
        <v>99</v>
      </c>
      <c r="H10" s="27">
        <v>0.3</v>
      </c>
      <c r="I10" s="32">
        <f>H10</f>
        <v>0.3</v>
      </c>
      <c r="J10" s="32">
        <f>+I10+I11</f>
        <v>1</v>
      </c>
      <c r="K10" s="35"/>
      <c r="L10" s="43" t="s">
        <v>102</v>
      </c>
    </row>
    <row r="11" spans="1:12" ht="228.75" customHeight="1" thickBot="1">
      <c r="A11" s="38" t="s">
        <v>13</v>
      </c>
      <c r="B11" s="39" t="s">
        <v>187</v>
      </c>
      <c r="C11" s="106" t="s">
        <v>313</v>
      </c>
      <c r="D11" s="33" t="s">
        <v>399</v>
      </c>
      <c r="E11" s="34" t="s">
        <v>226</v>
      </c>
      <c r="F11" s="41" t="s">
        <v>9</v>
      </c>
      <c r="G11" s="27" t="s">
        <v>99</v>
      </c>
      <c r="H11" s="27">
        <v>0.7</v>
      </c>
      <c r="I11" s="111">
        <f>AVERAGE(H11:H12)</f>
        <v>0.7</v>
      </c>
      <c r="J11" s="32"/>
      <c r="K11" s="35"/>
      <c r="L11" s="44"/>
    </row>
    <row r="12" spans="1:13" ht="210" customHeight="1" thickBot="1">
      <c r="A12" s="38" t="s">
        <v>14</v>
      </c>
      <c r="B12" s="39" t="s">
        <v>188</v>
      </c>
      <c r="C12" s="106" t="s">
        <v>314</v>
      </c>
      <c r="D12" s="33" t="s">
        <v>440</v>
      </c>
      <c r="E12" s="34" t="s">
        <v>226</v>
      </c>
      <c r="F12" s="41" t="s">
        <v>9</v>
      </c>
      <c r="G12" s="27" t="s">
        <v>99</v>
      </c>
      <c r="H12" s="27">
        <v>0.7</v>
      </c>
      <c r="I12" s="111"/>
      <c r="J12" s="32"/>
      <c r="K12" s="35"/>
      <c r="L12" s="45" t="s">
        <v>103</v>
      </c>
      <c r="M12" s="45" t="s">
        <v>104</v>
      </c>
    </row>
    <row r="13" spans="1:13" ht="297.75" customHeight="1" thickBot="1">
      <c r="A13" s="23">
        <v>3</v>
      </c>
      <c r="B13" s="46" t="s">
        <v>189</v>
      </c>
      <c r="C13" s="106" t="s">
        <v>347</v>
      </c>
      <c r="D13" s="33" t="s">
        <v>348</v>
      </c>
      <c r="E13" s="34" t="s">
        <v>323</v>
      </c>
      <c r="F13" s="31" t="s">
        <v>7</v>
      </c>
      <c r="G13" s="26" t="s">
        <v>99</v>
      </c>
      <c r="H13" s="27">
        <v>0.3</v>
      </c>
      <c r="I13" s="32">
        <f>H13</f>
        <v>0.3</v>
      </c>
      <c r="J13" s="32">
        <f>+I13+I14</f>
        <v>0.9999999999999998</v>
      </c>
      <c r="K13" s="35"/>
      <c r="L13" s="48" t="s">
        <v>308</v>
      </c>
      <c r="M13" s="49" t="s">
        <v>105</v>
      </c>
    </row>
    <row r="14" spans="1:13" ht="124.5" customHeight="1" thickBot="1">
      <c r="A14" s="38" t="s">
        <v>15</v>
      </c>
      <c r="B14" s="50" t="s">
        <v>181</v>
      </c>
      <c r="C14" s="106" t="s">
        <v>273</v>
      </c>
      <c r="D14" s="33" t="s">
        <v>397</v>
      </c>
      <c r="E14" s="34" t="s">
        <v>226</v>
      </c>
      <c r="F14" s="41" t="s">
        <v>9</v>
      </c>
      <c r="G14" s="27" t="s">
        <v>99</v>
      </c>
      <c r="H14" s="27">
        <v>0.7</v>
      </c>
      <c r="I14" s="111">
        <f>AVERAGE(H14:H16)</f>
        <v>0.6999999999999998</v>
      </c>
      <c r="J14" s="32"/>
      <c r="K14" s="35"/>
      <c r="L14" s="51" t="s">
        <v>309</v>
      </c>
      <c r="M14" s="52" t="s">
        <v>106</v>
      </c>
    </row>
    <row r="15" spans="1:13" ht="185.25" customHeight="1" thickBot="1">
      <c r="A15" s="38" t="s">
        <v>16</v>
      </c>
      <c r="B15" s="50" t="s">
        <v>180</v>
      </c>
      <c r="C15" s="106" t="s">
        <v>275</v>
      </c>
      <c r="D15" s="33" t="s">
        <v>400</v>
      </c>
      <c r="E15" s="34" t="s">
        <v>226</v>
      </c>
      <c r="F15" s="41" t="s">
        <v>9</v>
      </c>
      <c r="G15" s="27" t="s">
        <v>99</v>
      </c>
      <c r="H15" s="27">
        <v>0.7</v>
      </c>
      <c r="I15" s="111"/>
      <c r="J15" s="32"/>
      <c r="K15" s="35"/>
      <c r="L15" s="53" t="s">
        <v>310</v>
      </c>
      <c r="M15" s="54" t="s">
        <v>107</v>
      </c>
    </row>
    <row r="16" spans="1:11" ht="115.5" customHeight="1" thickBot="1">
      <c r="A16" s="38" t="s">
        <v>17</v>
      </c>
      <c r="B16" s="50" t="s">
        <v>179</v>
      </c>
      <c r="C16" s="106" t="s">
        <v>274</v>
      </c>
      <c r="D16" s="33" t="s">
        <v>328</v>
      </c>
      <c r="E16" s="34" t="s">
        <v>219</v>
      </c>
      <c r="F16" s="41" t="s">
        <v>9</v>
      </c>
      <c r="G16" s="27" t="s">
        <v>99</v>
      </c>
      <c r="H16" s="27">
        <v>0.7</v>
      </c>
      <c r="I16" s="111"/>
      <c r="J16" s="32"/>
      <c r="K16" s="35"/>
    </row>
    <row r="17" spans="1:11" ht="168" customHeight="1" thickBot="1">
      <c r="A17" s="23">
        <v>4</v>
      </c>
      <c r="B17" s="42" t="s">
        <v>178</v>
      </c>
      <c r="C17" s="106" t="s">
        <v>325</v>
      </c>
      <c r="D17" s="33" t="s">
        <v>324</v>
      </c>
      <c r="E17" s="34" t="s">
        <v>219</v>
      </c>
      <c r="F17" s="31" t="s">
        <v>7</v>
      </c>
      <c r="G17" s="26" t="s">
        <v>99</v>
      </c>
      <c r="H17" s="27">
        <v>0.3</v>
      </c>
      <c r="I17" s="32">
        <f>H17</f>
        <v>0.3</v>
      </c>
      <c r="J17" s="32">
        <f>+I17+I18</f>
        <v>1</v>
      </c>
      <c r="K17" s="35"/>
    </row>
    <row r="18" spans="1:11" ht="130.5" customHeight="1" thickBot="1">
      <c r="A18" s="38" t="s">
        <v>18</v>
      </c>
      <c r="B18" s="39" t="s">
        <v>177</v>
      </c>
      <c r="C18" s="106" t="s">
        <v>315</v>
      </c>
      <c r="D18" s="33" t="s">
        <v>326</v>
      </c>
      <c r="E18" s="34" t="s">
        <v>435</v>
      </c>
      <c r="F18" s="41" t="s">
        <v>9</v>
      </c>
      <c r="G18" s="27" t="s">
        <v>99</v>
      </c>
      <c r="H18" s="27">
        <v>0.7</v>
      </c>
      <c r="I18" s="111">
        <f>AVERAGE(H18:H19)</f>
        <v>0.7</v>
      </c>
      <c r="J18" s="32"/>
      <c r="K18" s="35"/>
    </row>
    <row r="19" spans="1:11" ht="178.5" customHeight="1" thickBot="1">
      <c r="A19" s="38" t="s">
        <v>19</v>
      </c>
      <c r="B19" s="39" t="s">
        <v>190</v>
      </c>
      <c r="C19" s="106" t="s">
        <v>271</v>
      </c>
      <c r="D19" s="33" t="s">
        <v>327</v>
      </c>
      <c r="E19" s="34" t="s">
        <v>226</v>
      </c>
      <c r="F19" s="41" t="s">
        <v>9</v>
      </c>
      <c r="G19" s="27" t="s">
        <v>99</v>
      </c>
      <c r="H19" s="27">
        <v>0.7</v>
      </c>
      <c r="I19" s="111"/>
      <c r="J19" s="32"/>
      <c r="K19" s="35"/>
    </row>
    <row r="20" spans="1:11" ht="252" customHeight="1" thickBot="1">
      <c r="A20" s="23">
        <v>5</v>
      </c>
      <c r="B20" s="24" t="s">
        <v>210</v>
      </c>
      <c r="C20" s="106" t="s">
        <v>285</v>
      </c>
      <c r="D20" s="33" t="s">
        <v>401</v>
      </c>
      <c r="E20" s="34" t="s">
        <v>219</v>
      </c>
      <c r="F20" s="31" t="s">
        <v>7</v>
      </c>
      <c r="G20" s="26" t="s">
        <v>99</v>
      </c>
      <c r="H20" s="27">
        <v>0.3</v>
      </c>
      <c r="I20" s="32">
        <f>H20</f>
        <v>0.3</v>
      </c>
      <c r="J20" s="32">
        <f>+I20+I21</f>
        <v>1</v>
      </c>
      <c r="K20" s="35"/>
    </row>
    <row r="21" spans="1:11" ht="235.5" customHeight="1" thickBot="1">
      <c r="A21" s="38" t="s">
        <v>20</v>
      </c>
      <c r="B21" s="39" t="s">
        <v>191</v>
      </c>
      <c r="C21" s="30" t="s">
        <v>349</v>
      </c>
      <c r="D21" s="33" t="s">
        <v>402</v>
      </c>
      <c r="E21" s="34" t="s">
        <v>219</v>
      </c>
      <c r="F21" s="41" t="s">
        <v>9</v>
      </c>
      <c r="G21" s="27" t="s">
        <v>99</v>
      </c>
      <c r="H21" s="27">
        <v>0.7</v>
      </c>
      <c r="I21" s="111">
        <f>AVERAGE(H21:H22)</f>
        <v>0.7</v>
      </c>
      <c r="J21" s="32"/>
      <c r="K21" s="35"/>
    </row>
    <row r="22" spans="1:11" ht="117.75" customHeight="1" thickBot="1">
      <c r="A22" s="38" t="s">
        <v>21</v>
      </c>
      <c r="B22" s="39" t="s">
        <v>192</v>
      </c>
      <c r="C22" s="30" t="s">
        <v>286</v>
      </c>
      <c r="D22" s="33" t="s">
        <v>329</v>
      </c>
      <c r="E22" s="34" t="s">
        <v>219</v>
      </c>
      <c r="F22" s="41" t="s">
        <v>9</v>
      </c>
      <c r="G22" s="27" t="s">
        <v>99</v>
      </c>
      <c r="H22" s="27">
        <v>0.7</v>
      </c>
      <c r="I22" s="111"/>
      <c r="J22" s="32"/>
      <c r="K22" s="35"/>
    </row>
    <row r="23" spans="1:11" ht="243" customHeight="1" thickBot="1">
      <c r="A23" s="23">
        <v>6</v>
      </c>
      <c r="B23" s="42" t="s">
        <v>193</v>
      </c>
      <c r="C23" s="30" t="s">
        <v>276</v>
      </c>
      <c r="D23" s="33" t="s">
        <v>330</v>
      </c>
      <c r="E23" s="34" t="s">
        <v>226</v>
      </c>
      <c r="F23" s="31" t="s">
        <v>7</v>
      </c>
      <c r="G23" s="26" t="s">
        <v>99</v>
      </c>
      <c r="H23" s="27">
        <v>0.3</v>
      </c>
      <c r="I23" s="32">
        <f>H23</f>
        <v>0.3</v>
      </c>
      <c r="J23" s="32">
        <f>+I23+I24</f>
        <v>1</v>
      </c>
      <c r="K23" s="35"/>
    </row>
    <row r="24" spans="1:11" ht="111" customHeight="1" thickBot="1">
      <c r="A24" s="38" t="s">
        <v>22</v>
      </c>
      <c r="B24" s="56" t="s">
        <v>194</v>
      </c>
      <c r="C24" s="30" t="s">
        <v>256</v>
      </c>
      <c r="D24" s="33" t="s">
        <v>403</v>
      </c>
      <c r="E24" s="34" t="s">
        <v>226</v>
      </c>
      <c r="F24" s="41" t="s">
        <v>9</v>
      </c>
      <c r="G24" s="27" t="s">
        <v>99</v>
      </c>
      <c r="H24" s="27">
        <v>0.7</v>
      </c>
      <c r="I24" s="111">
        <f>AVERAGE(H24:H25)</f>
        <v>0.7</v>
      </c>
      <c r="J24" s="32"/>
      <c r="K24" s="35"/>
    </row>
    <row r="25" spans="1:11" ht="77.25" customHeight="1" thickBot="1">
      <c r="A25" s="38" t="s">
        <v>23</v>
      </c>
      <c r="B25" s="39" t="s">
        <v>195</v>
      </c>
      <c r="C25" s="30" t="s">
        <v>277</v>
      </c>
      <c r="D25" s="33" t="s">
        <v>253</v>
      </c>
      <c r="E25" s="34" t="s">
        <v>226</v>
      </c>
      <c r="F25" s="41" t="s">
        <v>9</v>
      </c>
      <c r="G25" s="27" t="s">
        <v>99</v>
      </c>
      <c r="H25" s="27">
        <v>0.7</v>
      </c>
      <c r="I25" s="111"/>
      <c r="J25" s="32"/>
      <c r="K25" s="35"/>
    </row>
    <row r="26" spans="1:11" ht="180" customHeight="1" thickBot="1">
      <c r="A26" s="23">
        <v>7</v>
      </c>
      <c r="B26" s="42" t="s">
        <v>196</v>
      </c>
      <c r="C26" s="30" t="s">
        <v>258</v>
      </c>
      <c r="D26" s="33" t="s">
        <v>236</v>
      </c>
      <c r="E26" s="34" t="s">
        <v>219</v>
      </c>
      <c r="F26" s="31" t="s">
        <v>7</v>
      </c>
      <c r="G26" s="26" t="s">
        <v>99</v>
      </c>
      <c r="H26" s="27">
        <v>0.3</v>
      </c>
      <c r="I26" s="32">
        <f>H26</f>
        <v>0.3</v>
      </c>
      <c r="J26" s="32">
        <f>+I26+I27</f>
        <v>1</v>
      </c>
      <c r="K26" s="35"/>
    </row>
    <row r="27" spans="1:11" ht="78.75" customHeight="1" thickBot="1">
      <c r="A27" s="38" t="s">
        <v>24</v>
      </c>
      <c r="B27" s="56" t="s">
        <v>194</v>
      </c>
      <c r="C27" s="30" t="s">
        <v>256</v>
      </c>
      <c r="D27" s="33" t="s">
        <v>403</v>
      </c>
      <c r="E27" s="34" t="s">
        <v>226</v>
      </c>
      <c r="F27" s="41" t="s">
        <v>9</v>
      </c>
      <c r="G27" s="27" t="s">
        <v>99</v>
      </c>
      <c r="H27" s="27">
        <v>0.7</v>
      </c>
      <c r="I27" s="111">
        <f>AVERAGE(H27:H28)</f>
        <v>0.7</v>
      </c>
      <c r="J27" s="32"/>
      <c r="K27" s="35"/>
    </row>
    <row r="28" spans="1:11" ht="409.5" customHeight="1" thickBot="1">
      <c r="A28" s="38" t="s">
        <v>25</v>
      </c>
      <c r="B28" s="39" t="s">
        <v>197</v>
      </c>
      <c r="C28" s="30" t="s">
        <v>350</v>
      </c>
      <c r="D28" s="33" t="s">
        <v>432</v>
      </c>
      <c r="E28" s="34" t="s">
        <v>433</v>
      </c>
      <c r="F28" s="41" t="s">
        <v>9</v>
      </c>
      <c r="G28" s="27" t="s">
        <v>99</v>
      </c>
      <c r="H28" s="27">
        <v>0.7</v>
      </c>
      <c r="I28" s="111"/>
      <c r="J28" s="32"/>
      <c r="K28" s="35"/>
    </row>
    <row r="29" spans="1:11" ht="197.25" customHeight="1" thickBot="1">
      <c r="A29" s="23">
        <v>8</v>
      </c>
      <c r="B29" s="46" t="s">
        <v>198</v>
      </c>
      <c r="C29" s="30" t="s">
        <v>259</v>
      </c>
      <c r="D29" s="33" t="s">
        <v>237</v>
      </c>
      <c r="E29" s="34" t="s">
        <v>226</v>
      </c>
      <c r="F29" s="31" t="s">
        <v>7</v>
      </c>
      <c r="G29" s="26" t="s">
        <v>99</v>
      </c>
      <c r="H29" s="27">
        <v>0.3</v>
      </c>
      <c r="I29" s="32">
        <f>H29</f>
        <v>0.3</v>
      </c>
      <c r="J29" s="32">
        <f>+I29+I30</f>
        <v>0.8599999999999999</v>
      </c>
      <c r="K29" s="35"/>
    </row>
    <row r="30" spans="1:11" ht="76.5" customHeight="1" thickBot="1">
      <c r="A30" s="38" t="s">
        <v>26</v>
      </c>
      <c r="B30" s="39" t="s">
        <v>199</v>
      </c>
      <c r="C30" s="30" t="s">
        <v>256</v>
      </c>
      <c r="D30" s="33" t="s">
        <v>403</v>
      </c>
      <c r="E30" s="34" t="s">
        <v>226</v>
      </c>
      <c r="F30" s="41" t="s">
        <v>9</v>
      </c>
      <c r="G30" s="27" t="s">
        <v>99</v>
      </c>
      <c r="H30" s="27">
        <v>0.7</v>
      </c>
      <c r="I30" s="111">
        <f>AVERAGE(H30:H31)</f>
        <v>0.5599999999999999</v>
      </c>
      <c r="J30" s="32"/>
      <c r="K30" s="35"/>
    </row>
    <row r="31" spans="1:11" ht="306" customHeight="1" thickBot="1">
      <c r="A31" s="38" t="s">
        <v>27</v>
      </c>
      <c r="B31" s="39" t="s">
        <v>28</v>
      </c>
      <c r="C31" s="55" t="s">
        <v>351</v>
      </c>
      <c r="D31" s="33" t="s">
        <v>436</v>
      </c>
      <c r="E31" s="34" t="s">
        <v>446</v>
      </c>
      <c r="F31" s="41" t="s">
        <v>9</v>
      </c>
      <c r="G31" s="27" t="s">
        <v>100</v>
      </c>
      <c r="H31" s="27">
        <v>0.42</v>
      </c>
      <c r="I31" s="111"/>
      <c r="J31" s="32"/>
      <c r="K31" s="35"/>
    </row>
    <row r="32" spans="1:11" ht="153" customHeight="1" thickBot="1">
      <c r="A32" s="23">
        <v>9</v>
      </c>
      <c r="B32" s="42" t="s">
        <v>200</v>
      </c>
      <c r="C32" s="55" t="s">
        <v>278</v>
      </c>
      <c r="D32" s="33" t="s">
        <v>238</v>
      </c>
      <c r="E32" s="34" t="s">
        <v>226</v>
      </c>
      <c r="F32" s="31" t="s">
        <v>7</v>
      </c>
      <c r="G32" s="26" t="s">
        <v>99</v>
      </c>
      <c r="H32" s="27">
        <v>0.3</v>
      </c>
      <c r="I32" s="32">
        <f>H32</f>
        <v>0.3</v>
      </c>
      <c r="J32" s="32">
        <f>+I32+I33</f>
        <v>1</v>
      </c>
      <c r="K32" s="35"/>
    </row>
    <row r="33" spans="1:11" ht="237" customHeight="1" thickBot="1">
      <c r="A33" s="38" t="s">
        <v>29</v>
      </c>
      <c r="B33" s="56" t="s">
        <v>201</v>
      </c>
      <c r="C33" s="55" t="s">
        <v>352</v>
      </c>
      <c r="D33" s="33" t="s">
        <v>402</v>
      </c>
      <c r="E33" s="34" t="s">
        <v>219</v>
      </c>
      <c r="F33" s="41" t="s">
        <v>9</v>
      </c>
      <c r="G33" s="27" t="s">
        <v>99</v>
      </c>
      <c r="H33" s="27">
        <v>0.7</v>
      </c>
      <c r="I33" s="111">
        <f>AVERAGE(H33:H34)</f>
        <v>0.7</v>
      </c>
      <c r="J33" s="32"/>
      <c r="K33" s="35"/>
    </row>
    <row r="34" spans="1:11" ht="150.75" customHeight="1" thickBot="1">
      <c r="A34" s="38" t="s">
        <v>30</v>
      </c>
      <c r="B34" s="39" t="s">
        <v>202</v>
      </c>
      <c r="C34" s="30" t="s">
        <v>287</v>
      </c>
      <c r="D34" s="33" t="s">
        <v>331</v>
      </c>
      <c r="E34" s="34" t="s">
        <v>226</v>
      </c>
      <c r="F34" s="41" t="s">
        <v>9</v>
      </c>
      <c r="G34" s="27" t="s">
        <v>99</v>
      </c>
      <c r="H34" s="27">
        <v>0.7</v>
      </c>
      <c r="I34" s="111"/>
      <c r="J34" s="32"/>
      <c r="K34" s="35"/>
    </row>
    <row r="35" spans="1:11" ht="276.75" customHeight="1" thickBot="1">
      <c r="A35" s="23">
        <v>10</v>
      </c>
      <c r="B35" s="42" t="s">
        <v>203</v>
      </c>
      <c r="C35" s="30" t="s">
        <v>279</v>
      </c>
      <c r="D35" s="33" t="s">
        <v>239</v>
      </c>
      <c r="E35" s="34" t="s">
        <v>219</v>
      </c>
      <c r="F35" s="31" t="s">
        <v>7</v>
      </c>
      <c r="G35" s="26" t="s">
        <v>99</v>
      </c>
      <c r="H35" s="27">
        <v>0.3</v>
      </c>
      <c r="I35" s="32">
        <f>H35</f>
        <v>0.3</v>
      </c>
      <c r="J35" s="32">
        <f>+I35+I36</f>
        <v>0.9066666666666665</v>
      </c>
      <c r="K35" s="35"/>
    </row>
    <row r="36" spans="1:12" ht="77.25" customHeight="1" thickBot="1">
      <c r="A36" s="38" t="s">
        <v>31</v>
      </c>
      <c r="B36" s="56" t="s">
        <v>204</v>
      </c>
      <c r="C36" s="30" t="s">
        <v>256</v>
      </c>
      <c r="D36" s="33" t="s">
        <v>403</v>
      </c>
      <c r="E36" s="34" t="s">
        <v>226</v>
      </c>
      <c r="F36" s="41" t="s">
        <v>9</v>
      </c>
      <c r="G36" s="27" t="s">
        <v>99</v>
      </c>
      <c r="H36" s="27">
        <v>0.7</v>
      </c>
      <c r="I36" s="111">
        <f>AVERAGE(H36:H38)</f>
        <v>0.6066666666666666</v>
      </c>
      <c r="J36" s="32"/>
      <c r="K36" s="35"/>
      <c r="L36" s="57"/>
    </row>
    <row r="37" spans="1:12" ht="91.5" customHeight="1" thickBot="1">
      <c r="A37" s="38" t="s">
        <v>32</v>
      </c>
      <c r="B37" s="56" t="s">
        <v>205</v>
      </c>
      <c r="C37" s="30" t="s">
        <v>260</v>
      </c>
      <c r="D37" s="33" t="s">
        <v>332</v>
      </c>
      <c r="E37" s="34" t="s">
        <v>226</v>
      </c>
      <c r="F37" s="41" t="s">
        <v>9</v>
      </c>
      <c r="G37" s="27" t="s">
        <v>99</v>
      </c>
      <c r="H37" s="27">
        <v>0.7</v>
      </c>
      <c r="I37" s="111"/>
      <c r="J37" s="32"/>
      <c r="K37" s="35"/>
      <c r="L37" s="57"/>
    </row>
    <row r="38" spans="1:11" ht="368.25" customHeight="1" thickBot="1">
      <c r="A38" s="38" t="s">
        <v>33</v>
      </c>
      <c r="B38" s="56" t="s">
        <v>208</v>
      </c>
      <c r="C38" s="30" t="s">
        <v>353</v>
      </c>
      <c r="D38" s="33" t="s">
        <v>404</v>
      </c>
      <c r="E38" s="34" t="s">
        <v>434</v>
      </c>
      <c r="F38" s="41" t="s">
        <v>9</v>
      </c>
      <c r="G38" s="27" t="s">
        <v>100</v>
      </c>
      <c r="H38" s="27">
        <v>0.42</v>
      </c>
      <c r="I38" s="111"/>
      <c r="J38" s="32"/>
      <c r="K38" s="35"/>
    </row>
    <row r="39" spans="1:11" ht="30" customHeight="1" thickBot="1">
      <c r="A39" s="58"/>
      <c r="B39" s="5" t="s">
        <v>215</v>
      </c>
      <c r="C39" s="62"/>
      <c r="D39" s="61"/>
      <c r="E39" s="60"/>
      <c r="F39" s="105"/>
      <c r="G39" s="6"/>
      <c r="H39" s="6">
        <v>0.42</v>
      </c>
      <c r="I39" s="59"/>
      <c r="J39" s="59"/>
      <c r="K39" s="63"/>
    </row>
    <row r="40" spans="1:11" ht="27" customHeight="1" thickBot="1">
      <c r="A40" s="8"/>
      <c r="B40" s="9" t="s">
        <v>34</v>
      </c>
      <c r="C40" s="61"/>
      <c r="D40" s="61"/>
      <c r="E40" s="61"/>
      <c r="F40" s="10"/>
      <c r="G40" s="64"/>
      <c r="H40" s="64">
        <v>0.42</v>
      </c>
      <c r="I40" s="65"/>
      <c r="J40" s="65"/>
      <c r="K40" s="63"/>
    </row>
    <row r="41" spans="1:11" ht="34.5" customHeight="1" thickBot="1">
      <c r="A41" s="13"/>
      <c r="B41" s="14" t="s">
        <v>35</v>
      </c>
      <c r="C41" s="19" t="s">
        <v>341</v>
      </c>
      <c r="D41" s="16" t="s">
        <v>223</v>
      </c>
      <c r="E41" s="16" t="s">
        <v>224</v>
      </c>
      <c r="F41" s="14" t="s">
        <v>4</v>
      </c>
      <c r="G41" s="66" t="s">
        <v>5</v>
      </c>
      <c r="H41" s="14">
        <v>0.42</v>
      </c>
      <c r="I41" s="14" t="s">
        <v>6</v>
      </c>
      <c r="J41" s="15">
        <f>AVERAGE(J42:J49)</f>
        <v>1</v>
      </c>
      <c r="K41" s="1"/>
    </row>
    <row r="42" spans="1:11" ht="176.25" customHeight="1" thickBot="1">
      <c r="A42" s="23">
        <v>11</v>
      </c>
      <c r="B42" s="42" t="s">
        <v>209</v>
      </c>
      <c r="C42" s="30" t="s">
        <v>354</v>
      </c>
      <c r="D42" s="29" t="s">
        <v>405</v>
      </c>
      <c r="E42" s="34" t="s">
        <v>226</v>
      </c>
      <c r="F42" s="31" t="s">
        <v>7</v>
      </c>
      <c r="G42" s="26" t="s">
        <v>99</v>
      </c>
      <c r="H42" s="27">
        <v>0.3</v>
      </c>
      <c r="I42" s="32">
        <f>H42</f>
        <v>0.3</v>
      </c>
      <c r="J42" s="32">
        <f>+I42+I43</f>
        <v>1</v>
      </c>
      <c r="K42" s="35"/>
    </row>
    <row r="43" spans="1:11" ht="75.75" customHeight="1" thickBot="1">
      <c r="A43" s="38" t="s">
        <v>36</v>
      </c>
      <c r="B43" s="39" t="s">
        <v>120</v>
      </c>
      <c r="C43" s="30" t="s">
        <v>280</v>
      </c>
      <c r="D43" s="29" t="s">
        <v>240</v>
      </c>
      <c r="E43" s="29" t="s">
        <v>226</v>
      </c>
      <c r="F43" s="41" t="s">
        <v>9</v>
      </c>
      <c r="G43" s="27" t="s">
        <v>99</v>
      </c>
      <c r="H43" s="27">
        <v>0.7</v>
      </c>
      <c r="I43" s="112">
        <f>AVERAGE(H43:H44)</f>
        <v>0.7</v>
      </c>
      <c r="J43" s="67"/>
      <c r="K43" s="68"/>
    </row>
    <row r="44" spans="1:11" ht="66" customHeight="1" thickBot="1">
      <c r="A44" s="38" t="s">
        <v>37</v>
      </c>
      <c r="B44" s="39" t="s">
        <v>112</v>
      </c>
      <c r="C44" s="30" t="s">
        <v>261</v>
      </c>
      <c r="D44" s="29" t="s">
        <v>241</v>
      </c>
      <c r="E44" s="29" t="s">
        <v>226</v>
      </c>
      <c r="F44" s="41" t="s">
        <v>9</v>
      </c>
      <c r="G44" s="27" t="s">
        <v>99</v>
      </c>
      <c r="H44" s="27">
        <v>0.7</v>
      </c>
      <c r="I44" s="112"/>
      <c r="J44" s="67"/>
      <c r="K44" s="68"/>
    </row>
    <row r="45" spans="1:11" ht="144.75" customHeight="1" thickBot="1">
      <c r="A45" s="23">
        <v>12</v>
      </c>
      <c r="B45" s="42" t="s">
        <v>113</v>
      </c>
      <c r="C45" s="30" t="s">
        <v>316</v>
      </c>
      <c r="D45" s="29" t="s">
        <v>227</v>
      </c>
      <c r="E45" s="29" t="s">
        <v>226</v>
      </c>
      <c r="F45" s="31" t="s">
        <v>7</v>
      </c>
      <c r="G45" s="26" t="s">
        <v>99</v>
      </c>
      <c r="H45" s="27">
        <v>0.3</v>
      </c>
      <c r="I45" s="32">
        <f>H45</f>
        <v>0.3</v>
      </c>
      <c r="J45" s="32">
        <f>+I45+I46</f>
        <v>1</v>
      </c>
      <c r="K45" s="35"/>
    </row>
    <row r="46" spans="1:11" ht="110.25" customHeight="1" thickBot="1">
      <c r="A46" s="38" t="s">
        <v>38</v>
      </c>
      <c r="B46" s="39" t="s">
        <v>114</v>
      </c>
      <c r="C46" s="30" t="s">
        <v>317</v>
      </c>
      <c r="D46" s="29" t="s">
        <v>228</v>
      </c>
      <c r="E46" s="29" t="s">
        <v>226</v>
      </c>
      <c r="F46" s="41" t="s">
        <v>9</v>
      </c>
      <c r="G46" s="27" t="s">
        <v>99</v>
      </c>
      <c r="H46" s="27">
        <v>0.7</v>
      </c>
      <c r="I46" s="112">
        <f>AVERAGE(H46:H47)</f>
        <v>0.7</v>
      </c>
      <c r="J46" s="67"/>
      <c r="K46" s="68"/>
    </row>
    <row r="47" spans="1:11" ht="68.25" customHeight="1" thickBot="1">
      <c r="A47" s="38" t="s">
        <v>39</v>
      </c>
      <c r="B47" s="39" t="s">
        <v>115</v>
      </c>
      <c r="C47" s="30" t="s">
        <v>281</v>
      </c>
      <c r="D47" s="29" t="s">
        <v>443</v>
      </c>
      <c r="E47" s="29" t="s">
        <v>226</v>
      </c>
      <c r="F47" s="41" t="s">
        <v>9</v>
      </c>
      <c r="G47" s="27" t="s">
        <v>99</v>
      </c>
      <c r="H47" s="27">
        <v>0.7</v>
      </c>
      <c r="I47" s="112"/>
      <c r="J47" s="67"/>
      <c r="K47" s="68"/>
    </row>
    <row r="48" spans="1:11" ht="155.25" customHeight="1" thickBot="1">
      <c r="A48" s="23">
        <v>13</v>
      </c>
      <c r="B48" s="42" t="s">
        <v>211</v>
      </c>
      <c r="C48" s="30" t="s">
        <v>282</v>
      </c>
      <c r="D48" s="29" t="s">
        <v>333</v>
      </c>
      <c r="E48" s="29" t="s">
        <v>226</v>
      </c>
      <c r="F48" s="31" t="s">
        <v>7</v>
      </c>
      <c r="G48" s="26" t="s">
        <v>99</v>
      </c>
      <c r="H48" s="27">
        <v>0.3</v>
      </c>
      <c r="I48" s="32">
        <f>H48</f>
        <v>0.3</v>
      </c>
      <c r="J48" s="32">
        <f>+I48+I49</f>
        <v>1</v>
      </c>
      <c r="K48" s="35"/>
    </row>
    <row r="49" spans="1:11" ht="88.5" customHeight="1" thickBot="1">
      <c r="A49" s="38" t="s">
        <v>40</v>
      </c>
      <c r="B49" s="56" t="s">
        <v>116</v>
      </c>
      <c r="C49" s="30" t="s">
        <v>283</v>
      </c>
      <c r="D49" s="29" t="s">
        <v>242</v>
      </c>
      <c r="E49" s="29" t="s">
        <v>226</v>
      </c>
      <c r="F49" s="41" t="s">
        <v>9</v>
      </c>
      <c r="G49" s="27" t="s">
        <v>99</v>
      </c>
      <c r="H49" s="27">
        <v>0.7</v>
      </c>
      <c r="I49" s="67">
        <f>H49</f>
        <v>0.7</v>
      </c>
      <c r="J49" s="67"/>
      <c r="K49" s="68"/>
    </row>
    <row r="50" spans="1:11" ht="30" customHeight="1" thickBot="1">
      <c r="A50" s="13"/>
      <c r="B50" s="14" t="s">
        <v>41</v>
      </c>
      <c r="C50" s="19" t="s">
        <v>341</v>
      </c>
      <c r="D50" s="16" t="s">
        <v>223</v>
      </c>
      <c r="E50" s="16" t="s">
        <v>224</v>
      </c>
      <c r="F50" s="14" t="s">
        <v>4</v>
      </c>
      <c r="G50" s="66" t="s">
        <v>5</v>
      </c>
      <c r="H50" s="14">
        <v>0.42</v>
      </c>
      <c r="I50" s="14" t="s">
        <v>6</v>
      </c>
      <c r="J50" s="11">
        <f>AVERAGE(J51:J53)</f>
        <v>1</v>
      </c>
      <c r="K50" s="1"/>
    </row>
    <row r="51" spans="1:11" ht="226.5" customHeight="1" thickBot="1">
      <c r="A51" s="23">
        <v>14</v>
      </c>
      <c r="B51" s="42" t="s">
        <v>119</v>
      </c>
      <c r="C51" s="30" t="s">
        <v>284</v>
      </c>
      <c r="D51" s="29" t="s">
        <v>334</v>
      </c>
      <c r="E51" s="29" t="s">
        <v>226</v>
      </c>
      <c r="F51" s="31" t="s">
        <v>7</v>
      </c>
      <c r="G51" s="26" t="s">
        <v>99</v>
      </c>
      <c r="H51" s="27">
        <v>0.3</v>
      </c>
      <c r="I51" s="32">
        <f>H51</f>
        <v>0.3</v>
      </c>
      <c r="J51" s="32">
        <f>+I51+I52</f>
        <v>1</v>
      </c>
      <c r="K51" s="35"/>
    </row>
    <row r="52" spans="1:11" ht="154.5" customHeight="1" thickBot="1">
      <c r="A52" s="38" t="s">
        <v>42</v>
      </c>
      <c r="B52" s="39" t="s">
        <v>117</v>
      </c>
      <c r="C52" s="30" t="s">
        <v>288</v>
      </c>
      <c r="D52" s="29" t="s">
        <v>229</v>
      </c>
      <c r="E52" s="29" t="s">
        <v>226</v>
      </c>
      <c r="F52" s="41" t="s">
        <v>9</v>
      </c>
      <c r="G52" s="27" t="s">
        <v>99</v>
      </c>
      <c r="H52" s="27">
        <v>0.7</v>
      </c>
      <c r="I52" s="67">
        <f>H52</f>
        <v>0.7</v>
      </c>
      <c r="J52" s="67"/>
      <c r="K52" s="68"/>
    </row>
    <row r="53" spans="1:11" ht="63.75" customHeight="1" thickBot="1">
      <c r="A53" s="23">
        <v>15</v>
      </c>
      <c r="B53" s="24" t="s">
        <v>118</v>
      </c>
      <c r="C53" s="30" t="s">
        <v>289</v>
      </c>
      <c r="D53" s="29" t="s">
        <v>243</v>
      </c>
      <c r="E53" s="29" t="s">
        <v>226</v>
      </c>
      <c r="F53" s="31" t="s">
        <v>7</v>
      </c>
      <c r="G53" s="26" t="s">
        <v>99</v>
      </c>
      <c r="H53" s="27">
        <v>0.3</v>
      </c>
      <c r="I53" s="32">
        <f>H53</f>
        <v>0.3</v>
      </c>
      <c r="J53" s="32">
        <f>+I53+I54</f>
        <v>1</v>
      </c>
      <c r="K53" s="35"/>
    </row>
    <row r="54" spans="1:11" ht="116.25" customHeight="1" thickBot="1">
      <c r="A54" s="38" t="s">
        <v>43</v>
      </c>
      <c r="B54" s="56" t="s">
        <v>121</v>
      </c>
      <c r="C54" s="30" t="s">
        <v>290</v>
      </c>
      <c r="D54" s="29" t="s">
        <v>244</v>
      </c>
      <c r="E54" s="29" t="s">
        <v>219</v>
      </c>
      <c r="F54" s="41" t="s">
        <v>9</v>
      </c>
      <c r="G54" s="27" t="s">
        <v>99</v>
      </c>
      <c r="H54" s="27">
        <v>0.7</v>
      </c>
      <c r="I54" s="67">
        <f>H54</f>
        <v>0.7</v>
      </c>
      <c r="J54" s="67"/>
      <c r="K54" s="68"/>
    </row>
    <row r="55" spans="1:11" ht="48.75" customHeight="1" thickBot="1">
      <c r="A55" s="13"/>
      <c r="B55" s="14" t="s">
        <v>44</v>
      </c>
      <c r="C55" s="17" t="s">
        <v>222</v>
      </c>
      <c r="D55" s="16" t="s">
        <v>223</v>
      </c>
      <c r="E55" s="16" t="s">
        <v>224</v>
      </c>
      <c r="F55" s="14" t="s">
        <v>4</v>
      </c>
      <c r="G55" s="66" t="s">
        <v>5</v>
      </c>
      <c r="H55" s="14">
        <v>0.42</v>
      </c>
      <c r="I55" s="14" t="s">
        <v>6</v>
      </c>
      <c r="J55" s="15">
        <f>AVERAGE(J56:J70)</f>
        <v>0.812</v>
      </c>
      <c r="K55" s="1"/>
    </row>
    <row r="56" spans="1:11" ht="408.75" customHeight="1" thickBot="1">
      <c r="A56" s="23">
        <v>16</v>
      </c>
      <c r="B56" s="24" t="s">
        <v>122</v>
      </c>
      <c r="C56" s="30" t="s">
        <v>355</v>
      </c>
      <c r="D56" s="29" t="s">
        <v>406</v>
      </c>
      <c r="E56" s="34" t="s">
        <v>356</v>
      </c>
      <c r="F56" s="31" t="s">
        <v>7</v>
      </c>
      <c r="G56" s="26" t="s">
        <v>100</v>
      </c>
      <c r="H56" s="27">
        <v>0.18</v>
      </c>
      <c r="I56" s="32">
        <f>H56</f>
        <v>0.18</v>
      </c>
      <c r="J56" s="32">
        <f>+I56+I57</f>
        <v>0.6</v>
      </c>
      <c r="K56" s="35"/>
    </row>
    <row r="57" spans="1:11" ht="143.25" customHeight="1" thickBot="1">
      <c r="A57" s="38" t="s">
        <v>45</v>
      </c>
      <c r="B57" s="39" t="s">
        <v>123</v>
      </c>
      <c r="C57" s="106" t="s">
        <v>355</v>
      </c>
      <c r="D57" s="29" t="s">
        <v>357</v>
      </c>
      <c r="E57" s="29" t="s">
        <v>407</v>
      </c>
      <c r="F57" s="41" t="s">
        <v>9</v>
      </c>
      <c r="G57" s="27" t="s">
        <v>100</v>
      </c>
      <c r="H57" s="27">
        <v>0.42</v>
      </c>
      <c r="I57" s="109">
        <f>AVERAGE(H57:H58)</f>
        <v>0.42</v>
      </c>
      <c r="J57" s="70"/>
      <c r="K57" s="63"/>
    </row>
    <row r="58" spans="1:11" ht="273.75" customHeight="1" thickBot="1">
      <c r="A58" s="38" t="s">
        <v>46</v>
      </c>
      <c r="B58" s="39" t="s">
        <v>124</v>
      </c>
      <c r="C58" s="106" t="s">
        <v>355</v>
      </c>
      <c r="D58" s="29" t="s">
        <v>408</v>
      </c>
      <c r="E58" s="29" t="s">
        <v>407</v>
      </c>
      <c r="F58" s="41" t="s">
        <v>9</v>
      </c>
      <c r="G58" s="27" t="s">
        <v>100</v>
      </c>
      <c r="H58" s="27">
        <v>0.42</v>
      </c>
      <c r="I58" s="109"/>
      <c r="J58" s="70"/>
      <c r="K58" s="63"/>
    </row>
    <row r="59" spans="1:11" ht="154.5" customHeight="1" thickBot="1">
      <c r="A59" s="23">
        <v>17</v>
      </c>
      <c r="B59" s="24" t="s">
        <v>125</v>
      </c>
      <c r="C59" s="30" t="s">
        <v>291</v>
      </c>
      <c r="D59" s="29" t="s">
        <v>409</v>
      </c>
      <c r="E59" s="29" t="s">
        <v>335</v>
      </c>
      <c r="F59" s="31" t="s">
        <v>7</v>
      </c>
      <c r="G59" s="27" t="s">
        <v>99</v>
      </c>
      <c r="H59" s="27">
        <v>0.3</v>
      </c>
      <c r="I59" s="32">
        <f>H59</f>
        <v>0.3</v>
      </c>
      <c r="J59" s="32">
        <f>+I59+I60</f>
        <v>1</v>
      </c>
      <c r="K59" s="35"/>
    </row>
    <row r="60" spans="1:11" ht="254.25" customHeight="1" thickBot="1">
      <c r="A60" s="38" t="s">
        <v>47</v>
      </c>
      <c r="B60" s="56" t="s">
        <v>126</v>
      </c>
      <c r="C60" s="30" t="s">
        <v>318</v>
      </c>
      <c r="D60" s="29" t="s">
        <v>410</v>
      </c>
      <c r="E60" s="29" t="s">
        <v>335</v>
      </c>
      <c r="F60" s="41" t="s">
        <v>9</v>
      </c>
      <c r="G60" s="27" t="s">
        <v>99</v>
      </c>
      <c r="H60" s="27">
        <v>0.7</v>
      </c>
      <c r="I60" s="109">
        <f>AVERAGE(H60:H61)</f>
        <v>0.7</v>
      </c>
      <c r="J60" s="70"/>
      <c r="K60" s="63"/>
    </row>
    <row r="61" spans="1:11" ht="172.5" customHeight="1" thickBot="1">
      <c r="A61" s="38" t="s">
        <v>48</v>
      </c>
      <c r="B61" s="39" t="s">
        <v>127</v>
      </c>
      <c r="C61" s="55" t="s">
        <v>292</v>
      </c>
      <c r="D61" s="29" t="s">
        <v>358</v>
      </c>
      <c r="E61" s="29" t="s">
        <v>226</v>
      </c>
      <c r="F61" s="41" t="s">
        <v>9</v>
      </c>
      <c r="G61" s="27" t="s">
        <v>99</v>
      </c>
      <c r="H61" s="27">
        <v>0.7</v>
      </c>
      <c r="I61" s="109"/>
      <c r="J61" s="70"/>
      <c r="K61" s="63"/>
    </row>
    <row r="62" spans="1:11" ht="111.75" customHeight="1" thickBot="1">
      <c r="A62" s="23">
        <v>18</v>
      </c>
      <c r="B62" s="42" t="s">
        <v>128</v>
      </c>
      <c r="C62" s="30" t="s">
        <v>293</v>
      </c>
      <c r="D62" s="29" t="s">
        <v>245</v>
      </c>
      <c r="E62" s="29" t="s">
        <v>226</v>
      </c>
      <c r="F62" s="31" t="s">
        <v>7</v>
      </c>
      <c r="G62" s="26" t="s">
        <v>99</v>
      </c>
      <c r="H62" s="27">
        <v>0.3</v>
      </c>
      <c r="I62" s="32">
        <f>H62</f>
        <v>0.3</v>
      </c>
      <c r="J62" s="32">
        <f>+I62+I63</f>
        <v>0.72</v>
      </c>
      <c r="K62" s="35"/>
    </row>
    <row r="63" spans="1:11" ht="408.75" customHeight="1" thickBot="1">
      <c r="A63" s="38" t="s">
        <v>49</v>
      </c>
      <c r="B63" s="39" t="s">
        <v>129</v>
      </c>
      <c r="C63" s="55" t="s">
        <v>359</v>
      </c>
      <c r="D63" s="29" t="s">
        <v>411</v>
      </c>
      <c r="E63" s="34" t="s">
        <v>360</v>
      </c>
      <c r="F63" s="41" t="s">
        <v>9</v>
      </c>
      <c r="G63" s="27" t="s">
        <v>100</v>
      </c>
      <c r="H63" s="27">
        <v>0.42</v>
      </c>
      <c r="I63" s="109">
        <f>AVERAGE(H63:H64)</f>
        <v>0.42</v>
      </c>
      <c r="J63" s="70"/>
      <c r="K63" s="63"/>
    </row>
    <row r="64" spans="1:11" ht="150" customHeight="1" thickBot="1">
      <c r="A64" s="38" t="s">
        <v>50</v>
      </c>
      <c r="B64" s="39" t="s">
        <v>130</v>
      </c>
      <c r="C64" s="55" t="s">
        <v>361</v>
      </c>
      <c r="D64" s="29" t="s">
        <v>412</v>
      </c>
      <c r="E64" s="34" t="s">
        <v>356</v>
      </c>
      <c r="F64" s="41" t="s">
        <v>9</v>
      </c>
      <c r="G64" s="27" t="s">
        <v>100</v>
      </c>
      <c r="H64" s="27">
        <v>0.42</v>
      </c>
      <c r="I64" s="109"/>
      <c r="J64" s="70"/>
      <c r="K64" s="63"/>
    </row>
    <row r="65" spans="1:11" ht="158.25" customHeight="1" thickBot="1">
      <c r="A65" s="23">
        <v>19</v>
      </c>
      <c r="B65" s="24" t="s">
        <v>131</v>
      </c>
      <c r="C65" s="55" t="s">
        <v>272</v>
      </c>
      <c r="D65" s="34" t="s">
        <v>413</v>
      </c>
      <c r="E65" s="34" t="s">
        <v>414</v>
      </c>
      <c r="F65" s="31" t="s">
        <v>7</v>
      </c>
      <c r="G65" s="26" t="s">
        <v>99</v>
      </c>
      <c r="H65" s="27">
        <v>0.3</v>
      </c>
      <c r="I65" s="32">
        <f>H65</f>
        <v>0.3</v>
      </c>
      <c r="J65" s="32">
        <f>+I65+I66</f>
        <v>1</v>
      </c>
      <c r="K65" s="35"/>
    </row>
    <row r="66" spans="1:11" ht="105.75" customHeight="1" thickBot="1">
      <c r="A66" s="38" t="s">
        <v>51</v>
      </c>
      <c r="B66" s="39" t="s">
        <v>132</v>
      </c>
      <c r="C66" s="30" t="s">
        <v>294</v>
      </c>
      <c r="D66" s="34" t="s">
        <v>246</v>
      </c>
      <c r="E66" s="29" t="s">
        <v>226</v>
      </c>
      <c r="F66" s="41" t="s">
        <v>9</v>
      </c>
      <c r="G66" s="27" t="s">
        <v>99</v>
      </c>
      <c r="H66" s="27">
        <v>0.7</v>
      </c>
      <c r="I66" s="109">
        <f>AVERAGE(H66:H67)</f>
        <v>0.7</v>
      </c>
      <c r="J66" s="70"/>
      <c r="K66" s="63"/>
    </row>
    <row r="67" spans="1:11" ht="82.5" customHeight="1" thickBot="1">
      <c r="A67" s="38" t="s">
        <v>52</v>
      </c>
      <c r="B67" s="56" t="s">
        <v>133</v>
      </c>
      <c r="C67" s="30" t="s">
        <v>344</v>
      </c>
      <c r="D67" s="34" t="s">
        <v>254</v>
      </c>
      <c r="E67" s="29" t="s">
        <v>219</v>
      </c>
      <c r="F67" s="41" t="s">
        <v>9</v>
      </c>
      <c r="G67" s="27" t="s">
        <v>99</v>
      </c>
      <c r="H67" s="27">
        <v>0.7</v>
      </c>
      <c r="I67" s="109"/>
      <c r="J67" s="70"/>
      <c r="K67" s="63"/>
    </row>
    <row r="68" spans="1:11" ht="273.75" customHeight="1" thickBot="1">
      <c r="A68" s="23">
        <v>20</v>
      </c>
      <c r="B68" s="24" t="s">
        <v>134</v>
      </c>
      <c r="C68" s="30" t="s">
        <v>362</v>
      </c>
      <c r="D68" s="29" t="s">
        <v>247</v>
      </c>
      <c r="E68" s="29" t="s">
        <v>415</v>
      </c>
      <c r="F68" s="31" t="s">
        <v>7</v>
      </c>
      <c r="G68" s="26" t="s">
        <v>100</v>
      </c>
      <c r="H68" s="27">
        <v>0.18</v>
      </c>
      <c r="I68" s="32">
        <f>H68</f>
        <v>0.18</v>
      </c>
      <c r="J68" s="32">
        <f>+I68+I69</f>
        <v>0.74</v>
      </c>
      <c r="K68" s="35"/>
    </row>
    <row r="69" spans="1:11" ht="141.75" customHeight="1" thickBot="1">
      <c r="A69" s="38" t="s">
        <v>53</v>
      </c>
      <c r="B69" s="39" t="s">
        <v>135</v>
      </c>
      <c r="C69" s="55" t="s">
        <v>363</v>
      </c>
      <c r="D69" s="29" t="s">
        <v>416</v>
      </c>
      <c r="E69" s="29" t="s">
        <v>417</v>
      </c>
      <c r="F69" s="41" t="s">
        <v>9</v>
      </c>
      <c r="G69" s="27" t="s">
        <v>100</v>
      </c>
      <c r="H69" s="27">
        <v>0.42</v>
      </c>
      <c r="I69" s="109">
        <f>AVERAGE(H69:H70)</f>
        <v>0.5599999999999999</v>
      </c>
      <c r="J69" s="70"/>
      <c r="K69" s="63"/>
    </row>
    <row r="70" spans="1:11" ht="139.5" customHeight="1" thickBot="1">
      <c r="A70" s="38" t="s">
        <v>54</v>
      </c>
      <c r="B70" s="56" t="s">
        <v>136</v>
      </c>
      <c r="C70" s="30" t="s">
        <v>295</v>
      </c>
      <c r="D70" s="29" t="s">
        <v>248</v>
      </c>
      <c r="E70" s="29" t="s">
        <v>219</v>
      </c>
      <c r="F70" s="41" t="s">
        <v>9</v>
      </c>
      <c r="G70" s="27" t="s">
        <v>99</v>
      </c>
      <c r="H70" s="27">
        <v>0.7</v>
      </c>
      <c r="I70" s="109"/>
      <c r="J70" s="70"/>
      <c r="K70" s="63"/>
    </row>
    <row r="71" spans="1:11" ht="43.5" customHeight="1" thickBot="1">
      <c r="A71" s="13"/>
      <c r="B71" s="14" t="s">
        <v>55</v>
      </c>
      <c r="C71" s="19" t="s">
        <v>341</v>
      </c>
      <c r="D71" s="16" t="s">
        <v>223</v>
      </c>
      <c r="E71" s="16" t="s">
        <v>224</v>
      </c>
      <c r="F71" s="14" t="s">
        <v>4</v>
      </c>
      <c r="G71" s="66" t="s">
        <v>5</v>
      </c>
      <c r="H71" s="14">
        <v>0.42</v>
      </c>
      <c r="I71" s="14" t="s">
        <v>6</v>
      </c>
      <c r="J71" s="11">
        <f>AVERAGE(J72)</f>
        <v>1</v>
      </c>
      <c r="K71" s="1"/>
    </row>
    <row r="72" spans="1:11" ht="100.5" customHeight="1" thickBot="1">
      <c r="A72" s="23">
        <v>21</v>
      </c>
      <c r="B72" s="42" t="s">
        <v>111</v>
      </c>
      <c r="C72" s="30" t="s">
        <v>296</v>
      </c>
      <c r="D72" s="29" t="s">
        <v>249</v>
      </c>
      <c r="E72" s="29" t="s">
        <v>219</v>
      </c>
      <c r="F72" s="31" t="s">
        <v>7</v>
      </c>
      <c r="G72" s="26" t="s">
        <v>99</v>
      </c>
      <c r="H72" s="27">
        <v>0.3</v>
      </c>
      <c r="I72" s="32">
        <f>H72</f>
        <v>0.3</v>
      </c>
      <c r="J72" s="32">
        <f>+I72+I73</f>
        <v>1</v>
      </c>
      <c r="K72" s="35"/>
    </row>
    <row r="73" spans="1:11" ht="107.25" customHeight="1" thickBot="1">
      <c r="A73" s="38" t="s">
        <v>56</v>
      </c>
      <c r="B73" s="56" t="s">
        <v>311</v>
      </c>
      <c r="C73" s="30" t="s">
        <v>256</v>
      </c>
      <c r="D73" s="33" t="s">
        <v>403</v>
      </c>
      <c r="E73" s="29" t="s">
        <v>226</v>
      </c>
      <c r="F73" s="41" t="s">
        <v>9</v>
      </c>
      <c r="G73" s="27" t="s">
        <v>99</v>
      </c>
      <c r="H73" s="27">
        <v>0.7</v>
      </c>
      <c r="I73" s="70">
        <f>AVERAGE(H73:H74)</f>
        <v>0.7</v>
      </c>
      <c r="J73" s="70"/>
      <c r="K73" s="63"/>
    </row>
    <row r="74" spans="1:11" ht="203.25" customHeight="1" thickBot="1">
      <c r="A74" s="38" t="s">
        <v>57</v>
      </c>
      <c r="B74" s="56" t="s">
        <v>110</v>
      </c>
      <c r="C74" s="30" t="s">
        <v>364</v>
      </c>
      <c r="D74" s="34" t="s">
        <v>444</v>
      </c>
      <c r="E74" s="29" t="s">
        <v>226</v>
      </c>
      <c r="F74" s="41" t="s">
        <v>9</v>
      </c>
      <c r="G74" s="27" t="s">
        <v>99</v>
      </c>
      <c r="H74" s="27">
        <v>0.7</v>
      </c>
      <c r="I74" s="70"/>
      <c r="J74" s="70"/>
      <c r="K74" s="63"/>
    </row>
    <row r="75" spans="1:11" ht="36.75" customHeight="1" thickBot="1">
      <c r="A75" s="13"/>
      <c r="B75" s="14" t="s">
        <v>58</v>
      </c>
      <c r="C75" s="19" t="s">
        <v>341</v>
      </c>
      <c r="D75" s="16" t="s">
        <v>223</v>
      </c>
      <c r="E75" s="16" t="s">
        <v>224</v>
      </c>
      <c r="F75" s="14" t="s">
        <v>4</v>
      </c>
      <c r="G75" s="66" t="s">
        <v>5</v>
      </c>
      <c r="H75" s="14">
        <v>0.42</v>
      </c>
      <c r="I75" s="14" t="s">
        <v>6</v>
      </c>
      <c r="J75" s="11">
        <f>AVERAGE(J76:J85)</f>
        <v>0.8373333333333333</v>
      </c>
      <c r="K75" s="1"/>
    </row>
    <row r="76" spans="1:11" ht="273.75" customHeight="1" thickBot="1">
      <c r="A76" s="23">
        <v>22</v>
      </c>
      <c r="B76" s="42" t="s">
        <v>137</v>
      </c>
      <c r="C76" s="30" t="s">
        <v>365</v>
      </c>
      <c r="D76" s="29" t="s">
        <v>418</v>
      </c>
      <c r="E76" s="72" t="s">
        <v>419</v>
      </c>
      <c r="F76" s="31" t="s">
        <v>7</v>
      </c>
      <c r="G76" s="73" t="s">
        <v>100</v>
      </c>
      <c r="H76" s="73">
        <v>0.18</v>
      </c>
      <c r="I76" s="32">
        <f>H76</f>
        <v>0.18</v>
      </c>
      <c r="J76" s="32">
        <f>+I76+I77</f>
        <v>0.7866666666666666</v>
      </c>
      <c r="K76" s="35"/>
    </row>
    <row r="77" spans="1:11" ht="260.25" customHeight="1" thickBot="1">
      <c r="A77" s="38" t="s">
        <v>59</v>
      </c>
      <c r="B77" s="39" t="s">
        <v>138</v>
      </c>
      <c r="C77" s="30" t="s">
        <v>366</v>
      </c>
      <c r="D77" s="29" t="s">
        <v>420</v>
      </c>
      <c r="E77" s="29" t="s">
        <v>226</v>
      </c>
      <c r="F77" s="41" t="s">
        <v>9</v>
      </c>
      <c r="G77" s="27" t="s">
        <v>99</v>
      </c>
      <c r="H77" s="27">
        <v>0.7</v>
      </c>
      <c r="I77" s="109">
        <f>AVERAGE(H77:H79)</f>
        <v>0.6066666666666666</v>
      </c>
      <c r="J77" s="70"/>
      <c r="K77" s="63"/>
    </row>
    <row r="78" spans="1:11" ht="243.75" customHeight="1" thickBot="1">
      <c r="A78" s="38" t="s">
        <v>60</v>
      </c>
      <c r="B78" s="50" t="s">
        <v>139</v>
      </c>
      <c r="C78" s="30" t="s">
        <v>367</v>
      </c>
      <c r="D78" s="29" t="s">
        <v>368</v>
      </c>
      <c r="E78" s="29" t="s">
        <v>369</v>
      </c>
      <c r="F78" s="41" t="s">
        <v>9</v>
      </c>
      <c r="G78" s="27" t="s">
        <v>99</v>
      </c>
      <c r="H78" s="27">
        <v>0.7</v>
      </c>
      <c r="I78" s="109"/>
      <c r="J78" s="70"/>
      <c r="K78" s="63"/>
    </row>
    <row r="79" spans="1:11" ht="254.25" customHeight="1" thickBot="1">
      <c r="A79" s="38" t="s">
        <v>61</v>
      </c>
      <c r="B79" s="39" t="s">
        <v>140</v>
      </c>
      <c r="C79" s="30" t="s">
        <v>370</v>
      </c>
      <c r="D79" s="29" t="s">
        <v>372</v>
      </c>
      <c r="E79" s="34" t="s">
        <v>371</v>
      </c>
      <c r="F79" s="41" t="s">
        <v>9</v>
      </c>
      <c r="G79" s="27" t="s">
        <v>100</v>
      </c>
      <c r="H79" s="27">
        <v>0.42</v>
      </c>
      <c r="I79" s="109"/>
      <c r="J79" s="70"/>
      <c r="K79" s="63"/>
    </row>
    <row r="80" spans="1:11" ht="86.25" customHeight="1" thickBot="1">
      <c r="A80" s="23">
        <v>23</v>
      </c>
      <c r="B80" s="42" t="s">
        <v>141</v>
      </c>
      <c r="C80" s="30" t="s">
        <v>262</v>
      </c>
      <c r="D80" s="29" t="s">
        <v>445</v>
      </c>
      <c r="E80" s="29" t="s">
        <v>219</v>
      </c>
      <c r="F80" s="31" t="s">
        <v>7</v>
      </c>
      <c r="G80" s="26" t="s">
        <v>99</v>
      </c>
      <c r="H80" s="27">
        <v>0.3</v>
      </c>
      <c r="I80" s="32">
        <f>H80</f>
        <v>0.3</v>
      </c>
      <c r="J80" s="32">
        <f>+I80+I81</f>
        <v>0.8879999999999999</v>
      </c>
      <c r="K80" s="35"/>
    </row>
    <row r="81" spans="1:11" ht="111" customHeight="1" thickBot="1">
      <c r="A81" s="38" t="s">
        <v>62</v>
      </c>
      <c r="B81" s="39" t="s">
        <v>142</v>
      </c>
      <c r="C81" s="30" t="s">
        <v>297</v>
      </c>
      <c r="D81" s="29" t="s">
        <v>445</v>
      </c>
      <c r="E81" s="29" t="s">
        <v>219</v>
      </c>
      <c r="F81" s="41" t="s">
        <v>9</v>
      </c>
      <c r="G81" s="27" t="s">
        <v>99</v>
      </c>
      <c r="H81" s="27">
        <v>0.7</v>
      </c>
      <c r="I81" s="109">
        <f>AVERAGE(H81:H85)</f>
        <v>0.5879999999999999</v>
      </c>
      <c r="J81" s="70"/>
      <c r="K81" s="63"/>
    </row>
    <row r="82" spans="1:11" ht="107.25" customHeight="1" thickBot="1">
      <c r="A82" s="38" t="s">
        <v>63</v>
      </c>
      <c r="B82" s="39" t="s">
        <v>143</v>
      </c>
      <c r="C82" s="30" t="s">
        <v>263</v>
      </c>
      <c r="D82" s="29" t="s">
        <v>445</v>
      </c>
      <c r="E82" s="29" t="s">
        <v>219</v>
      </c>
      <c r="F82" s="41" t="s">
        <v>9</v>
      </c>
      <c r="G82" s="27" t="s">
        <v>99</v>
      </c>
      <c r="H82" s="27">
        <v>0.7</v>
      </c>
      <c r="I82" s="109"/>
      <c r="J82" s="70"/>
      <c r="K82" s="63"/>
    </row>
    <row r="83" spans="1:11" ht="149.25" customHeight="1" thickBot="1">
      <c r="A83" s="38" t="s">
        <v>64</v>
      </c>
      <c r="B83" s="56" t="s">
        <v>144</v>
      </c>
      <c r="C83" s="30" t="s">
        <v>373</v>
      </c>
      <c r="D83" s="29" t="s">
        <v>438</v>
      </c>
      <c r="E83" s="34" t="s">
        <v>371</v>
      </c>
      <c r="F83" s="41" t="s">
        <v>9</v>
      </c>
      <c r="G83" s="47" t="s">
        <v>100</v>
      </c>
      <c r="H83" s="27">
        <v>0.42</v>
      </c>
      <c r="I83" s="109"/>
      <c r="J83" s="70"/>
      <c r="K83" s="63"/>
    </row>
    <row r="84" spans="1:11" ht="324.75" customHeight="1" thickBot="1">
      <c r="A84" s="38" t="s">
        <v>65</v>
      </c>
      <c r="B84" s="39" t="s">
        <v>145</v>
      </c>
      <c r="C84" s="30" t="s">
        <v>374</v>
      </c>
      <c r="D84" s="29" t="s">
        <v>437</v>
      </c>
      <c r="E84" s="34" t="s">
        <v>446</v>
      </c>
      <c r="F84" s="41" t="s">
        <v>9</v>
      </c>
      <c r="G84" s="27" t="s">
        <v>100</v>
      </c>
      <c r="H84" s="27">
        <v>0.42</v>
      </c>
      <c r="I84" s="109"/>
      <c r="J84" s="70"/>
      <c r="K84" s="63"/>
    </row>
    <row r="85" spans="1:11" ht="176.25" customHeight="1" thickBot="1">
      <c r="A85" s="38" t="s">
        <v>66</v>
      </c>
      <c r="B85" s="56" t="s">
        <v>146</v>
      </c>
      <c r="C85" s="30" t="s">
        <v>298</v>
      </c>
      <c r="D85" s="29" t="s">
        <v>336</v>
      </c>
      <c r="E85" s="29" t="s">
        <v>226</v>
      </c>
      <c r="F85" s="41" t="s">
        <v>9</v>
      </c>
      <c r="G85" s="27" t="s">
        <v>99</v>
      </c>
      <c r="H85" s="27">
        <v>0.7</v>
      </c>
      <c r="I85" s="109"/>
      <c r="J85" s="70"/>
      <c r="K85" s="63"/>
    </row>
    <row r="86" spans="1:11" ht="33" customHeight="1" thickBot="1">
      <c r="A86" s="13"/>
      <c r="B86" s="75" t="s">
        <v>214</v>
      </c>
      <c r="C86" s="19" t="s">
        <v>341</v>
      </c>
      <c r="D86" s="16" t="s">
        <v>223</v>
      </c>
      <c r="E86" s="16" t="s">
        <v>224</v>
      </c>
      <c r="F86" s="76" t="s">
        <v>4</v>
      </c>
      <c r="G86" s="77" t="s">
        <v>5</v>
      </c>
      <c r="H86" s="78">
        <v>0.42</v>
      </c>
      <c r="I86" s="79" t="s">
        <v>6</v>
      </c>
      <c r="J86" s="80">
        <f>AVERAGE(J87:J101)</f>
        <v>0.9139999999999999</v>
      </c>
      <c r="K86" s="81"/>
    </row>
    <row r="87" spans="1:11" ht="409.5" customHeight="1" thickBot="1">
      <c r="A87" s="23">
        <v>24</v>
      </c>
      <c r="B87" s="42" t="s">
        <v>206</v>
      </c>
      <c r="C87" s="30" t="s">
        <v>264</v>
      </c>
      <c r="D87" s="29" t="s">
        <v>432</v>
      </c>
      <c r="E87" s="34" t="s">
        <v>433</v>
      </c>
      <c r="F87" s="31" t="s">
        <v>7</v>
      </c>
      <c r="G87" s="26" t="s">
        <v>99</v>
      </c>
      <c r="H87" s="27">
        <v>0.3</v>
      </c>
      <c r="I87" s="32">
        <f>H87</f>
        <v>0.3</v>
      </c>
      <c r="J87" s="32">
        <f>+I87+I88</f>
        <v>1</v>
      </c>
      <c r="K87" s="35"/>
    </row>
    <row r="88" spans="1:11" ht="261.75" customHeight="1" thickBot="1">
      <c r="A88" s="38" t="s">
        <v>67</v>
      </c>
      <c r="B88" s="56" t="s">
        <v>147</v>
      </c>
      <c r="C88" s="30" t="s">
        <v>265</v>
      </c>
      <c r="D88" s="29" t="s">
        <v>337</v>
      </c>
      <c r="E88" s="29" t="s">
        <v>219</v>
      </c>
      <c r="F88" s="41" t="s">
        <v>9</v>
      </c>
      <c r="G88" s="27" t="s">
        <v>99</v>
      </c>
      <c r="H88" s="27">
        <v>0.7</v>
      </c>
      <c r="I88" s="109">
        <f>AVERAGE(H88:H91)</f>
        <v>0.7</v>
      </c>
      <c r="J88" s="70"/>
      <c r="K88" s="63"/>
    </row>
    <row r="89" spans="1:11" ht="220.5" customHeight="1" thickBot="1">
      <c r="A89" s="38" t="s">
        <v>68</v>
      </c>
      <c r="B89" s="56" t="s">
        <v>148</v>
      </c>
      <c r="C89" s="55" t="s">
        <v>299</v>
      </c>
      <c r="D89" s="29" t="s">
        <v>432</v>
      </c>
      <c r="E89" s="34" t="s">
        <v>433</v>
      </c>
      <c r="F89" s="41" t="s">
        <v>9</v>
      </c>
      <c r="G89" s="27" t="s">
        <v>99</v>
      </c>
      <c r="H89" s="27">
        <v>0.7</v>
      </c>
      <c r="I89" s="109"/>
      <c r="J89" s="70"/>
      <c r="K89" s="63"/>
    </row>
    <row r="90" spans="1:14" ht="186" customHeight="1" thickBot="1">
      <c r="A90" s="38" t="s">
        <v>69</v>
      </c>
      <c r="B90" s="39" t="s">
        <v>149</v>
      </c>
      <c r="C90" s="55" t="s">
        <v>319</v>
      </c>
      <c r="D90" s="29" t="s">
        <v>375</v>
      </c>
      <c r="E90" s="29" t="s">
        <v>226</v>
      </c>
      <c r="F90" s="41" t="s">
        <v>9</v>
      </c>
      <c r="G90" s="27" t="s">
        <v>99</v>
      </c>
      <c r="H90" s="27">
        <v>0.7</v>
      </c>
      <c r="I90" s="109"/>
      <c r="J90" s="70"/>
      <c r="K90" s="63"/>
      <c r="M90" s="7">
        <v>396000</v>
      </c>
      <c r="N90" s="7">
        <v>243330</v>
      </c>
    </row>
    <row r="91" spans="1:14" ht="273.75" customHeight="1" thickBot="1">
      <c r="A91" s="38" t="s">
        <v>70</v>
      </c>
      <c r="B91" s="39" t="s">
        <v>150</v>
      </c>
      <c r="C91" s="30" t="s">
        <v>300</v>
      </c>
      <c r="D91" s="34" t="s">
        <v>338</v>
      </c>
      <c r="E91" s="29" t="s">
        <v>226</v>
      </c>
      <c r="F91" s="41" t="s">
        <v>9</v>
      </c>
      <c r="G91" s="27" t="s">
        <v>99</v>
      </c>
      <c r="H91" s="27">
        <v>0.7</v>
      </c>
      <c r="I91" s="109"/>
      <c r="J91" s="70"/>
      <c r="K91" s="63"/>
      <c r="M91" s="7">
        <v>-289225</v>
      </c>
      <c r="N91" s="7">
        <v>-135657</v>
      </c>
    </row>
    <row r="92" spans="1:14" ht="229.5" customHeight="1" thickBot="1">
      <c r="A92" s="23">
        <v>25</v>
      </c>
      <c r="B92" s="24" t="s">
        <v>151</v>
      </c>
      <c r="C92" s="30" t="s">
        <v>376</v>
      </c>
      <c r="D92" s="34" t="s">
        <v>377</v>
      </c>
      <c r="E92" s="34" t="s">
        <v>421</v>
      </c>
      <c r="F92" s="31" t="s">
        <v>7</v>
      </c>
      <c r="G92" s="26" t="s">
        <v>99</v>
      </c>
      <c r="H92" s="27">
        <v>0.3</v>
      </c>
      <c r="I92" s="32">
        <f>H92</f>
        <v>0.3</v>
      </c>
      <c r="J92" s="32">
        <f>+I92+I93</f>
        <v>1</v>
      </c>
      <c r="K92" s="35"/>
      <c r="M92" s="7">
        <f>M90+M91</f>
        <v>106775</v>
      </c>
      <c r="N92" s="7">
        <f>N90+N91</f>
        <v>107673</v>
      </c>
    </row>
    <row r="93" spans="1:11" ht="156" customHeight="1" thickBot="1">
      <c r="A93" s="38" t="s">
        <v>71</v>
      </c>
      <c r="B93" s="56" t="s">
        <v>152</v>
      </c>
      <c r="C93" s="30" t="s">
        <v>301</v>
      </c>
      <c r="D93" s="29" t="s">
        <v>250</v>
      </c>
      <c r="E93" s="34" t="s">
        <v>421</v>
      </c>
      <c r="F93" s="41" t="s">
        <v>9</v>
      </c>
      <c r="G93" s="27" t="s">
        <v>99</v>
      </c>
      <c r="H93" s="27">
        <v>0.7</v>
      </c>
      <c r="I93" s="70">
        <f>H93</f>
        <v>0.7</v>
      </c>
      <c r="J93" s="70"/>
      <c r="K93" s="63"/>
    </row>
    <row r="94" spans="1:11" ht="98.25" customHeight="1" thickBot="1">
      <c r="A94" s="23">
        <v>26</v>
      </c>
      <c r="B94" s="24" t="s">
        <v>153</v>
      </c>
      <c r="C94" s="30" t="s">
        <v>266</v>
      </c>
      <c r="D94" s="29" t="s">
        <v>233</v>
      </c>
      <c r="E94" s="29" t="s">
        <v>226</v>
      </c>
      <c r="F94" s="31" t="s">
        <v>7</v>
      </c>
      <c r="G94" s="26" t="s">
        <v>99</v>
      </c>
      <c r="H94" s="27">
        <v>0.3</v>
      </c>
      <c r="I94" s="32">
        <f>H94</f>
        <v>0.3</v>
      </c>
      <c r="J94" s="32">
        <f>+I94+I95</f>
        <v>1</v>
      </c>
      <c r="K94" s="35"/>
    </row>
    <row r="95" spans="1:11" ht="99.75" customHeight="1" thickBot="1">
      <c r="A95" s="38" t="s">
        <v>72</v>
      </c>
      <c r="B95" s="39" t="s">
        <v>154</v>
      </c>
      <c r="C95" s="30" t="s">
        <v>267</v>
      </c>
      <c r="D95" s="29" t="s">
        <v>233</v>
      </c>
      <c r="E95" s="29" t="s">
        <v>226</v>
      </c>
      <c r="F95" s="41" t="s">
        <v>9</v>
      </c>
      <c r="G95" s="27" t="s">
        <v>99</v>
      </c>
      <c r="H95" s="27">
        <v>0.7</v>
      </c>
      <c r="I95" s="109">
        <f>AVERAGE(H95:H96)</f>
        <v>0.7</v>
      </c>
      <c r="J95" s="70"/>
      <c r="K95" s="63"/>
    </row>
    <row r="96" spans="1:11" ht="96.75" customHeight="1" thickBot="1">
      <c r="A96" s="38" t="s">
        <v>73</v>
      </c>
      <c r="B96" s="39" t="s">
        <v>155</v>
      </c>
      <c r="C96" s="30" t="s">
        <v>268</v>
      </c>
      <c r="D96" s="29" t="s">
        <v>233</v>
      </c>
      <c r="E96" s="29" t="s">
        <v>226</v>
      </c>
      <c r="F96" s="41" t="s">
        <v>9</v>
      </c>
      <c r="G96" s="27" t="s">
        <v>99</v>
      </c>
      <c r="H96" s="27">
        <v>0.7</v>
      </c>
      <c r="I96" s="109"/>
      <c r="J96" s="70"/>
      <c r="K96" s="63"/>
    </row>
    <row r="97" spans="1:11" ht="176.25" customHeight="1" thickBot="1">
      <c r="A97" s="23">
        <v>27</v>
      </c>
      <c r="B97" s="42" t="s">
        <v>156</v>
      </c>
      <c r="C97" s="30" t="s">
        <v>302</v>
      </c>
      <c r="D97" s="29" t="s">
        <v>439</v>
      </c>
      <c r="E97" s="29" t="s">
        <v>422</v>
      </c>
      <c r="F97" s="31" t="s">
        <v>7</v>
      </c>
      <c r="G97" s="73" t="s">
        <v>100</v>
      </c>
      <c r="H97" s="73">
        <v>0.18</v>
      </c>
      <c r="I97" s="32">
        <f>H97</f>
        <v>0.18</v>
      </c>
      <c r="J97" s="32">
        <f>+I97+I98</f>
        <v>0.6559999999999999</v>
      </c>
      <c r="K97" s="35"/>
    </row>
    <row r="98" spans="1:11" ht="162" customHeight="1" thickBot="1">
      <c r="A98" s="38" t="s">
        <v>74</v>
      </c>
      <c r="B98" s="56" t="s">
        <v>157</v>
      </c>
      <c r="C98" s="30" t="s">
        <v>378</v>
      </c>
      <c r="D98" s="29" t="s">
        <v>423</v>
      </c>
      <c r="E98" s="29" t="s">
        <v>424</v>
      </c>
      <c r="F98" s="41" t="s">
        <v>9</v>
      </c>
      <c r="G98" s="27" t="s">
        <v>100</v>
      </c>
      <c r="H98" s="27">
        <v>0.42</v>
      </c>
      <c r="I98" s="109">
        <f>AVERAGE(H98:H102)</f>
        <v>0.476</v>
      </c>
      <c r="J98" s="70"/>
      <c r="K98" s="63"/>
    </row>
    <row r="99" spans="1:11" ht="272.25" customHeight="1" thickBot="1">
      <c r="A99" s="38" t="s">
        <v>75</v>
      </c>
      <c r="B99" s="56" t="s">
        <v>158</v>
      </c>
      <c r="C99" s="30" t="s">
        <v>379</v>
      </c>
      <c r="D99" s="29" t="s">
        <v>425</v>
      </c>
      <c r="E99" s="29" t="s">
        <v>380</v>
      </c>
      <c r="F99" s="41" t="s">
        <v>9</v>
      </c>
      <c r="G99" s="27" t="s">
        <v>100</v>
      </c>
      <c r="H99" s="27">
        <v>0.42</v>
      </c>
      <c r="I99" s="109"/>
      <c r="J99" s="70"/>
      <c r="K99" s="63"/>
    </row>
    <row r="100" spans="1:11" ht="214.5" customHeight="1" thickBot="1">
      <c r="A100" s="38" t="s">
        <v>76</v>
      </c>
      <c r="B100" s="56" t="s">
        <v>159</v>
      </c>
      <c r="C100" s="30" t="s">
        <v>382</v>
      </c>
      <c r="D100" s="29" t="s">
        <v>426</v>
      </c>
      <c r="E100" s="29" t="s">
        <v>380</v>
      </c>
      <c r="F100" s="41" t="s">
        <v>9</v>
      </c>
      <c r="G100" s="27" t="s">
        <v>100</v>
      </c>
      <c r="H100" s="27">
        <v>0.42</v>
      </c>
      <c r="I100" s="109"/>
      <c r="J100" s="70"/>
      <c r="K100" s="63"/>
    </row>
    <row r="101" spans="1:11" ht="117" customHeight="1" thickBot="1">
      <c r="A101" s="38" t="s">
        <v>77</v>
      </c>
      <c r="B101" s="39" t="s">
        <v>160</v>
      </c>
      <c r="C101" s="30" t="s">
        <v>381</v>
      </c>
      <c r="D101" s="29" t="s">
        <v>385</v>
      </c>
      <c r="E101" s="29" t="s">
        <v>219</v>
      </c>
      <c r="F101" s="41" t="s">
        <v>9</v>
      </c>
      <c r="G101" s="74" t="s">
        <v>99</v>
      </c>
      <c r="H101" s="27">
        <v>0.7</v>
      </c>
      <c r="I101" s="109"/>
      <c r="J101" s="70"/>
      <c r="K101" s="63"/>
    </row>
    <row r="102" spans="1:11" ht="129" customHeight="1" thickBot="1">
      <c r="A102" s="38" t="s">
        <v>78</v>
      </c>
      <c r="B102" s="39" t="s">
        <v>161</v>
      </c>
      <c r="C102" s="30" t="s">
        <v>383</v>
      </c>
      <c r="D102" s="34" t="s">
        <v>427</v>
      </c>
      <c r="E102" s="29" t="s">
        <v>384</v>
      </c>
      <c r="F102" s="41" t="s">
        <v>9</v>
      </c>
      <c r="G102" s="27" t="s">
        <v>100</v>
      </c>
      <c r="H102" s="27">
        <v>0.42</v>
      </c>
      <c r="I102" s="109"/>
      <c r="J102" s="70"/>
      <c r="K102" s="63"/>
    </row>
    <row r="103" spans="1:11" ht="43.5" customHeight="1" thickBot="1">
      <c r="A103" s="13"/>
      <c r="B103" s="78" t="s">
        <v>213</v>
      </c>
      <c r="C103" s="19" t="s">
        <v>341</v>
      </c>
      <c r="D103" s="16" t="s">
        <v>223</v>
      </c>
      <c r="E103" s="16" t="s">
        <v>224</v>
      </c>
      <c r="F103" s="76" t="s">
        <v>4</v>
      </c>
      <c r="G103" s="79" t="s">
        <v>5</v>
      </c>
      <c r="H103" s="79">
        <v>0.42</v>
      </c>
      <c r="I103" s="79" t="s">
        <v>6</v>
      </c>
      <c r="J103" s="82">
        <f>AVERAGE(J104:J106)</f>
        <v>1</v>
      </c>
      <c r="K103" s="1"/>
    </row>
    <row r="104" spans="1:11" ht="172.5" customHeight="1" thickBot="1">
      <c r="A104" s="23">
        <v>28</v>
      </c>
      <c r="B104" s="42" t="s">
        <v>162</v>
      </c>
      <c r="C104" s="83" t="s">
        <v>386</v>
      </c>
      <c r="D104" s="29" t="s">
        <v>428</v>
      </c>
      <c r="E104" s="34" t="s">
        <v>226</v>
      </c>
      <c r="F104" s="25" t="s">
        <v>7</v>
      </c>
      <c r="G104" s="26" t="s">
        <v>99</v>
      </c>
      <c r="H104" s="27">
        <v>0.3</v>
      </c>
      <c r="I104" s="28">
        <f>H104</f>
        <v>0.3</v>
      </c>
      <c r="J104" s="28">
        <f>+I104+I105</f>
        <v>1</v>
      </c>
      <c r="K104" s="35"/>
    </row>
    <row r="105" spans="1:11" ht="195.75" customHeight="1" thickBot="1">
      <c r="A105" s="38" t="s">
        <v>79</v>
      </c>
      <c r="B105" s="56" t="s">
        <v>163</v>
      </c>
      <c r="C105" s="84" t="s">
        <v>387</v>
      </c>
      <c r="D105" s="34" t="s">
        <v>389</v>
      </c>
      <c r="E105" s="34" t="s">
        <v>226</v>
      </c>
      <c r="F105" s="40" t="s">
        <v>9</v>
      </c>
      <c r="G105" s="27" t="s">
        <v>99</v>
      </c>
      <c r="H105" s="27">
        <v>0.7</v>
      </c>
      <c r="I105" s="110">
        <f>AVERAGE(H105:H106)</f>
        <v>0.7</v>
      </c>
      <c r="J105" s="69"/>
      <c r="K105" s="63"/>
    </row>
    <row r="106" spans="1:11" ht="149.25" customHeight="1" thickBot="1">
      <c r="A106" s="38" t="s">
        <v>80</v>
      </c>
      <c r="B106" s="56" t="s">
        <v>164</v>
      </c>
      <c r="C106" s="85" t="s">
        <v>388</v>
      </c>
      <c r="D106" s="29" t="s">
        <v>390</v>
      </c>
      <c r="E106" s="34" t="s">
        <v>226</v>
      </c>
      <c r="F106" s="40" t="s">
        <v>9</v>
      </c>
      <c r="G106" s="27" t="s">
        <v>99</v>
      </c>
      <c r="H106" s="27">
        <v>0.7</v>
      </c>
      <c r="I106" s="110"/>
      <c r="J106" s="69"/>
      <c r="K106" s="63"/>
    </row>
    <row r="107" spans="1:11" ht="33" customHeight="1" thickBot="1">
      <c r="A107" s="13"/>
      <c r="B107" s="78" t="s">
        <v>81</v>
      </c>
      <c r="C107" s="19" t="s">
        <v>341</v>
      </c>
      <c r="D107" s="16" t="s">
        <v>223</v>
      </c>
      <c r="E107" s="16" t="s">
        <v>224</v>
      </c>
      <c r="F107" s="76" t="s">
        <v>4</v>
      </c>
      <c r="G107" s="78" t="s">
        <v>5</v>
      </c>
      <c r="H107" s="78">
        <v>0.42</v>
      </c>
      <c r="I107" s="79" t="s">
        <v>6</v>
      </c>
      <c r="J107" s="82">
        <f>AVERAGE(J108:J119)</f>
        <v>0.9</v>
      </c>
      <c r="K107" s="1"/>
    </row>
    <row r="108" spans="1:11" ht="126" customHeight="1" thickBot="1">
      <c r="A108" s="23">
        <v>29</v>
      </c>
      <c r="B108" s="24" t="s">
        <v>165</v>
      </c>
      <c r="C108" s="56" t="s">
        <v>270</v>
      </c>
      <c r="D108" s="29" t="s">
        <v>339</v>
      </c>
      <c r="E108" s="29" t="s">
        <v>226</v>
      </c>
      <c r="F108" s="25" t="s">
        <v>7</v>
      </c>
      <c r="G108" s="26" t="s">
        <v>99</v>
      </c>
      <c r="H108" s="27">
        <v>0.3</v>
      </c>
      <c r="I108" s="69">
        <f>H108</f>
        <v>0.3</v>
      </c>
      <c r="J108" s="28">
        <f>+I108+I109</f>
        <v>1</v>
      </c>
      <c r="K108" s="35"/>
    </row>
    <row r="109" spans="1:11" ht="92.25" customHeight="1" thickBot="1">
      <c r="A109" s="38" t="s">
        <v>82</v>
      </c>
      <c r="B109" s="39" t="s">
        <v>166</v>
      </c>
      <c r="C109" s="56" t="s">
        <v>303</v>
      </c>
      <c r="D109" s="29" t="s">
        <v>230</v>
      </c>
      <c r="E109" s="29" t="s">
        <v>219</v>
      </c>
      <c r="F109" s="40" t="s">
        <v>9</v>
      </c>
      <c r="G109" s="27" t="s">
        <v>99</v>
      </c>
      <c r="H109" s="27">
        <v>0.7</v>
      </c>
      <c r="I109" s="69">
        <f>H109</f>
        <v>0.7</v>
      </c>
      <c r="J109" s="69"/>
      <c r="K109" s="63"/>
    </row>
    <row r="110" spans="1:11" ht="113.25" customHeight="1" thickBot="1">
      <c r="A110" s="23">
        <v>30</v>
      </c>
      <c r="B110" s="42" t="s">
        <v>167</v>
      </c>
      <c r="C110" s="56" t="s">
        <v>304</v>
      </c>
      <c r="D110" s="29" t="s">
        <v>231</v>
      </c>
      <c r="E110" s="29" t="s">
        <v>226</v>
      </c>
      <c r="F110" s="25" t="s">
        <v>7</v>
      </c>
      <c r="G110" s="26" t="s">
        <v>99</v>
      </c>
      <c r="H110" s="27">
        <v>0.3</v>
      </c>
      <c r="I110" s="69">
        <f>H110</f>
        <v>0.3</v>
      </c>
      <c r="J110" s="28">
        <f>+I110+I111</f>
        <v>1</v>
      </c>
      <c r="K110" s="35"/>
    </row>
    <row r="111" spans="1:11" ht="126.75" customHeight="1" thickBot="1">
      <c r="A111" s="38" t="s">
        <v>83</v>
      </c>
      <c r="B111" s="39" t="s">
        <v>168</v>
      </c>
      <c r="C111" s="56" t="s">
        <v>304</v>
      </c>
      <c r="D111" s="29" t="s">
        <v>251</v>
      </c>
      <c r="E111" s="29" t="s">
        <v>219</v>
      </c>
      <c r="F111" s="40" t="s">
        <v>9</v>
      </c>
      <c r="G111" s="27" t="s">
        <v>99</v>
      </c>
      <c r="H111" s="27">
        <v>0.7</v>
      </c>
      <c r="I111" s="110">
        <f>AVERAGE(H111:H114)</f>
        <v>0.7</v>
      </c>
      <c r="J111" s="69"/>
      <c r="K111" s="63"/>
    </row>
    <row r="112" spans="1:11" ht="116.25" customHeight="1" thickBot="1">
      <c r="A112" s="38" t="s">
        <v>84</v>
      </c>
      <c r="B112" s="39" t="s">
        <v>169</v>
      </c>
      <c r="C112" s="56" t="s">
        <v>305</v>
      </c>
      <c r="D112" s="29" t="s">
        <v>252</v>
      </c>
      <c r="E112" s="29" t="s">
        <v>226</v>
      </c>
      <c r="F112" s="40" t="s">
        <v>9</v>
      </c>
      <c r="G112" s="27" t="s">
        <v>99</v>
      </c>
      <c r="H112" s="27">
        <v>0.7</v>
      </c>
      <c r="I112" s="110"/>
      <c r="J112" s="69"/>
      <c r="K112" s="63"/>
    </row>
    <row r="113" spans="1:11" ht="112.5" customHeight="1" thickBot="1">
      <c r="A113" s="38" t="s">
        <v>85</v>
      </c>
      <c r="B113" s="87" t="s">
        <v>170</v>
      </c>
      <c r="C113" s="56" t="s">
        <v>320</v>
      </c>
      <c r="D113" s="29" t="s">
        <v>232</v>
      </c>
      <c r="E113" s="29" t="s">
        <v>219</v>
      </c>
      <c r="F113" s="40" t="s">
        <v>9</v>
      </c>
      <c r="G113" s="27" t="s">
        <v>99</v>
      </c>
      <c r="H113" s="27">
        <v>0.7</v>
      </c>
      <c r="I113" s="110"/>
      <c r="J113" s="69"/>
      <c r="K113" s="63"/>
    </row>
    <row r="114" spans="1:11" ht="125.25" customHeight="1" thickBot="1">
      <c r="A114" s="38" t="s">
        <v>86</v>
      </c>
      <c r="B114" s="87" t="s">
        <v>171</v>
      </c>
      <c r="C114" s="56" t="s">
        <v>321</v>
      </c>
      <c r="D114" s="29" t="s">
        <v>252</v>
      </c>
      <c r="E114" s="29" t="s">
        <v>226</v>
      </c>
      <c r="F114" s="40" t="s">
        <v>9</v>
      </c>
      <c r="G114" s="27" t="s">
        <v>99</v>
      </c>
      <c r="H114" s="27">
        <v>0.7</v>
      </c>
      <c r="I114" s="110"/>
      <c r="J114" s="69"/>
      <c r="K114" s="63"/>
    </row>
    <row r="115" spans="1:11" ht="173.25" customHeight="1" thickBot="1">
      <c r="A115" s="23">
        <v>31</v>
      </c>
      <c r="B115" s="46" t="s">
        <v>172</v>
      </c>
      <c r="C115" s="107" t="s">
        <v>391</v>
      </c>
      <c r="D115" s="29" t="s">
        <v>429</v>
      </c>
      <c r="E115" s="29" t="s">
        <v>219</v>
      </c>
      <c r="F115" s="25" t="s">
        <v>7</v>
      </c>
      <c r="G115" s="26" t="s">
        <v>99</v>
      </c>
      <c r="H115" s="27">
        <v>0.3</v>
      </c>
      <c r="I115" s="69">
        <f>H115</f>
        <v>0.3</v>
      </c>
      <c r="J115" s="28">
        <f>+I115+I116</f>
        <v>1</v>
      </c>
      <c r="K115" s="35"/>
    </row>
    <row r="116" spans="1:11" ht="123" customHeight="1" thickBot="1">
      <c r="A116" s="38" t="s">
        <v>87</v>
      </c>
      <c r="B116" s="71" t="s">
        <v>173</v>
      </c>
      <c r="C116" s="107" t="s">
        <v>306</v>
      </c>
      <c r="D116" s="29" t="s">
        <v>340</v>
      </c>
      <c r="E116" s="29" t="s">
        <v>219</v>
      </c>
      <c r="F116" s="40" t="s">
        <v>9</v>
      </c>
      <c r="G116" s="27" t="s">
        <v>99</v>
      </c>
      <c r="H116" s="27">
        <v>0.7</v>
      </c>
      <c r="I116" s="69">
        <f>H116</f>
        <v>0.7</v>
      </c>
      <c r="J116" s="69"/>
      <c r="K116" s="63"/>
    </row>
    <row r="117" spans="1:11" ht="315.75" customHeight="1" thickBot="1">
      <c r="A117" s="23">
        <v>32</v>
      </c>
      <c r="B117" s="46" t="s">
        <v>174</v>
      </c>
      <c r="C117" s="88" t="s">
        <v>392</v>
      </c>
      <c r="D117" s="29" t="s">
        <v>430</v>
      </c>
      <c r="E117" s="29" t="s">
        <v>221</v>
      </c>
      <c r="F117" s="31" t="s">
        <v>7</v>
      </c>
      <c r="G117" s="26" t="s">
        <v>100</v>
      </c>
      <c r="H117" s="27">
        <v>0.18</v>
      </c>
      <c r="I117" s="70">
        <f>H117</f>
        <v>0.18</v>
      </c>
      <c r="J117" s="32">
        <f>+I117+I118</f>
        <v>0.6</v>
      </c>
      <c r="K117" s="35"/>
    </row>
    <row r="118" spans="1:11" ht="207.75" customHeight="1" thickBot="1">
      <c r="A118" s="38" t="s">
        <v>88</v>
      </c>
      <c r="B118" s="50" t="s">
        <v>175</v>
      </c>
      <c r="C118" s="88" t="s">
        <v>393</v>
      </c>
      <c r="D118" s="29" t="s">
        <v>394</v>
      </c>
      <c r="E118" s="29" t="s">
        <v>221</v>
      </c>
      <c r="F118" s="41" t="s">
        <v>9</v>
      </c>
      <c r="G118" s="27" t="s">
        <v>100</v>
      </c>
      <c r="H118" s="27">
        <v>0.42</v>
      </c>
      <c r="I118" s="109">
        <f>AVERAGE(H118:H119)</f>
        <v>0.42</v>
      </c>
      <c r="J118" s="70"/>
      <c r="K118" s="63"/>
    </row>
    <row r="119" spans="1:11" ht="354.75" customHeight="1" thickBot="1">
      <c r="A119" s="38" t="s">
        <v>89</v>
      </c>
      <c r="B119" s="71" t="s">
        <v>176</v>
      </c>
      <c r="C119" s="71" t="s">
        <v>395</v>
      </c>
      <c r="D119" s="29" t="s">
        <v>431</v>
      </c>
      <c r="E119" s="29" t="s">
        <v>221</v>
      </c>
      <c r="F119" s="41" t="s">
        <v>9</v>
      </c>
      <c r="G119" s="27" t="s">
        <v>100</v>
      </c>
      <c r="H119" s="27">
        <v>0.42</v>
      </c>
      <c r="I119" s="109"/>
      <c r="J119" s="70"/>
      <c r="K119" s="63"/>
    </row>
    <row r="120" spans="1:11" ht="35.25" thickBot="1">
      <c r="A120" s="13"/>
      <c r="B120" s="86"/>
      <c r="C120" s="86"/>
      <c r="D120" s="91"/>
      <c r="E120" s="91"/>
      <c r="F120" s="89"/>
      <c r="G120" s="78" t="s">
        <v>6</v>
      </c>
      <c r="H120" s="78"/>
      <c r="I120" s="90"/>
      <c r="J120" s="82">
        <f>J3*5</f>
        <v>4.6386458333333325</v>
      </c>
      <c r="K120" s="1"/>
    </row>
    <row r="121" spans="4:11" ht="17.25">
      <c r="D121" s="7"/>
      <c r="E121" s="7"/>
      <c r="F121" s="7"/>
      <c r="G121" s="7"/>
      <c r="H121" s="7"/>
      <c r="I121" s="7"/>
      <c r="J121" s="7"/>
      <c r="K121" s="94"/>
    </row>
    <row r="122" spans="1:11" ht="18" thickBot="1">
      <c r="A122" s="7"/>
      <c r="B122" s="7"/>
      <c r="D122" s="7"/>
      <c r="E122" s="7"/>
      <c r="F122" s="7"/>
      <c r="G122" s="7"/>
      <c r="H122" s="7"/>
      <c r="I122" s="7"/>
      <c r="J122" s="7"/>
      <c r="K122" s="94"/>
    </row>
    <row r="123" spans="1:11" ht="31.5" customHeight="1" thickBot="1">
      <c r="A123" s="7"/>
      <c r="B123" s="7"/>
      <c r="C123" s="95">
        <v>5</v>
      </c>
      <c r="D123" s="7"/>
      <c r="E123" s="96" t="s">
        <v>90</v>
      </c>
      <c r="F123" s="97">
        <v>5</v>
      </c>
      <c r="G123" s="7"/>
      <c r="H123" s="7"/>
      <c r="I123" s="7"/>
      <c r="J123" s="7"/>
      <c r="K123" s="94"/>
    </row>
    <row r="124" spans="1:7" ht="23.25" customHeight="1" thickBot="1">
      <c r="A124" s="7"/>
      <c r="B124" s="7"/>
      <c r="C124" s="95">
        <v>32</v>
      </c>
      <c r="E124" s="98" t="s">
        <v>91</v>
      </c>
      <c r="F124" s="99">
        <v>32</v>
      </c>
      <c r="G124" s="93" t="s">
        <v>255</v>
      </c>
    </row>
    <row r="125" spans="1:6" ht="29.25" customHeight="1" thickBot="1">
      <c r="A125" s="7"/>
      <c r="B125" s="7"/>
      <c r="C125" s="100" t="e">
        <f>#REF!</f>
        <v>#REF!</v>
      </c>
      <c r="D125" s="84" t="s">
        <v>220</v>
      </c>
      <c r="E125" s="98" t="s">
        <v>92</v>
      </c>
      <c r="F125" s="101">
        <f>+J3</f>
        <v>0.9277291666666665</v>
      </c>
    </row>
    <row r="126" spans="1:6" ht="19.5" customHeight="1" thickBot="1">
      <c r="A126" s="7"/>
      <c r="B126" s="7"/>
      <c r="C126" s="102" t="e">
        <f>#REF!</f>
        <v>#REF!</v>
      </c>
      <c r="E126" s="98" t="s">
        <v>93</v>
      </c>
      <c r="F126" s="103">
        <f>+J120</f>
        <v>4.6386458333333325</v>
      </c>
    </row>
    <row r="127" spans="1:6" ht="39.75" customHeight="1" thickBot="1">
      <c r="A127" s="7"/>
      <c r="B127" s="7"/>
      <c r="C127" s="102" t="e">
        <f>#REF!</f>
        <v>#REF!</v>
      </c>
      <c r="E127" s="104" t="s">
        <v>94</v>
      </c>
      <c r="F127" s="103" t="e">
        <f>+#REF!</f>
        <v>#REF!</v>
      </c>
    </row>
    <row r="131" ht="17.25">
      <c r="B131" s="7"/>
    </row>
    <row r="132" ht="17.25">
      <c r="B132" s="7"/>
    </row>
    <row r="133" ht="126.75" customHeight="1">
      <c r="B133" s="7"/>
    </row>
    <row r="134" ht="408.75" customHeight="1">
      <c r="B134" s="7"/>
    </row>
    <row r="135" ht="103.5" customHeight="1">
      <c r="B135" s="7"/>
    </row>
    <row r="136" ht="408.75" customHeight="1">
      <c r="B136" s="7"/>
    </row>
    <row r="137" ht="17.25">
      <c r="B137" s="7"/>
    </row>
  </sheetData>
  <sheetProtection/>
  <autoFilter ref="A4:P121"/>
  <mergeCells count="34">
    <mergeCell ref="L3:M3"/>
    <mergeCell ref="N3:N7"/>
    <mergeCell ref="O3:P3"/>
    <mergeCell ref="A1:A2"/>
    <mergeCell ref="D1:D2"/>
    <mergeCell ref="F1:F2"/>
    <mergeCell ref="G1:G2"/>
    <mergeCell ref="I1:I2"/>
    <mergeCell ref="I6:I9"/>
    <mergeCell ref="I11:I12"/>
    <mergeCell ref="I14:I16"/>
    <mergeCell ref="I18:I19"/>
    <mergeCell ref="I21:I22"/>
    <mergeCell ref="I24:I25"/>
    <mergeCell ref="I27:I28"/>
    <mergeCell ref="I30:I31"/>
    <mergeCell ref="I81:I85"/>
    <mergeCell ref="I88:I91"/>
    <mergeCell ref="I33:I34"/>
    <mergeCell ref="I36:I38"/>
    <mergeCell ref="I43:I44"/>
    <mergeCell ref="I46:I47"/>
    <mergeCell ref="I57:I58"/>
    <mergeCell ref="I60:I61"/>
    <mergeCell ref="C1:C2"/>
    <mergeCell ref="I95:I96"/>
    <mergeCell ref="I98:I102"/>
    <mergeCell ref="I105:I106"/>
    <mergeCell ref="I111:I114"/>
    <mergeCell ref="I118:I119"/>
    <mergeCell ref="I63:I64"/>
    <mergeCell ref="I66:I67"/>
    <mergeCell ref="I69:I70"/>
    <mergeCell ref="I77:I79"/>
  </mergeCells>
  <dataValidations count="1">
    <dataValidation type="list" allowBlank="1" showInputMessage="1" showErrorMessage="1" sqref="G108:G119 G5:G38 G87:G102 G51:G54 G104:G106 G42:G49 G76:G85 G72:G74 G56:G70">
      <formula1>$L$5:$L$7</formula1>
    </dataValidation>
  </dataValidations>
  <printOptions/>
  <pageMargins left="0.31496062992125984" right="0.31496062992125984" top="0.7480314960629921" bottom="0.35433070866141736" header="0.31496062992125984" footer="0.31496062992125984"/>
  <pageSetup fitToHeight="0" fitToWidth="1" horizontalDpi="600" verticalDpi="600" orientation="landscape" scale="37" r:id="rId3"/>
  <headerFooter>
    <oddHeader>&amp;C&amp;"Arial,Negrita"&amp;14ANEXO 1: INFORME CONTROL INTERNO CONTABLE DICIEMBRE 2019</oddHeader>
  </headerFooter>
  <rowBreaks count="10" manualBreakCount="10">
    <brk id="18" max="40" man="1"/>
    <brk id="19" max="32" man="1"/>
    <brk id="28" max="32" man="1"/>
    <brk id="36" max="32" man="1"/>
    <brk id="49" max="32" man="1"/>
    <brk id="59" max="32" man="1"/>
    <brk id="70" max="32" man="1"/>
    <brk id="80" max="32" man="1"/>
    <brk id="104" max="32" man="1"/>
    <brk id="112" max="32"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arojas</dc:creator>
  <cp:keywords/>
  <dc:description/>
  <cp:lastModifiedBy>DUVAN</cp:lastModifiedBy>
  <cp:lastPrinted>2021-02-27T03:53:59Z</cp:lastPrinted>
  <dcterms:created xsi:type="dcterms:W3CDTF">2017-02-27T19:55:00Z</dcterms:created>
  <dcterms:modified xsi:type="dcterms:W3CDTF">2022-04-01T21:53:04Z</dcterms:modified>
  <cp:category/>
  <cp:version/>
  <cp:contentType/>
  <cp:contentStatus/>
</cp:coreProperties>
</file>